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<sst xmlns="http://schemas.openxmlformats.org/spreadsheetml/2006/main" count="218" uniqueCount="34">
  <si>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</si>
  <si>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</si>
  <si>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</si>
  <si>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</si>
  <si>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</si>
  <si>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</si>
  <si>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</si>
  <si>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</si>
  <si>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</si>
  <si>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</si>
  <si>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Yıl:</t>
  </si>
  <si>
    <t>Kurum Ad: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</si>
  <si>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</si>
  <si>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</si>
  <si>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</si>
  <si>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</si>
  <si>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</si>
  <si>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</si>
  <si>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</si>
  <si>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0401</t>
  </si>
  <si>
    <t>YÜKSEKÖĞRETİM KURULU</t>
  </si>
  <si>
    <t>03 - Teşebbüs ve Mülkiyet Gelirleri</t>
  </si>
  <si>
    <t>03.1 - Mal ve Hizmet Satış Gelirleri</t>
  </si>
  <si>
    <t>03.6 - Kira Gelirleri</t>
  </si>
  <si>
    <t>04 - Alınan Bağış ve Yardımlar ile Özel Gelirler</t>
  </si>
  <si>
    <t>04.2 - Merkezi Yönetim Bütçesine Dahil İdarelerden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</si>
  <si>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</si>
  <si>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</si>
  <si>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</si>
  <si>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</si>
  <si>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</si>
  <si>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</si>
  <si>
    <t>ARTIŞ ORANI          (%)</t>
  </si>
  <si>
    <t>OCAK-HAZİRAN                               GERÇEK. ORANI (%)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</si>
</sst>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zoomScale="64" zoomScaleNormal="64" zoomScalePageLayoutView="0" workbookViewId="0" topLeftCell="B11">
      <selection activeCell="AB41" sqref="AB41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17.375" style="4" customWidth="1"/>
    <col min="29" max="29" width="10.125" style="4" bestFit="1" customWidth="1"/>
    <col min="30" max="30" width="14.375" style="4" customWidth="1"/>
    <col min="31" max="31" width="18.253906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18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10</v>
      </c>
      <c r="B6" s="21">
        <v>2021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19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11</v>
      </c>
      <c r="B8" s="9" t="s">
        <v>20</v>
      </c>
    </row>
    <row r="9" ht="14.25" hidden="1"/>
    <row r="10" ht="13.5" customHeight="1" hidden="1"/>
    <row r="11" spans="1:31" ht="22.5" customHeight="1">
      <c r="A11" s="25" t="s">
        <v>17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1</v>
      </c>
      <c r="B12" s="17">
        <f>ButceYil</f>
        <v>2021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11</v>
      </c>
      <c r="B13" s="26" t="str">
        <f>KurAd</f>
        <v>YÜKSEKÖĞRETİM KURULU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/>
      <c r="B14" s="23" t="str">
        <f>ButceYil-1&amp;" "&amp;"GERÇEKLEŞME TOPLAMI"</f>
        <v>2020 GERÇEKLEŞME TOPLAMI</v>
      </c>
      <c r="C14" s="23" t="str">
        <f>ButceYil&amp;" "&amp;"BAŞLANGIÇ ÖDENEĞİ"</f>
        <v>2021 BAŞLANGIÇ ÖDENEĞİ</v>
      </c>
      <c r="D14" s="23" t="s">
        <v>3</v>
      </c>
      <c r="E14" s="23" t="s">
        <v>0</v>
      </c>
      <c r="F14" s="23" t="s">
        <v>12</v>
      </c>
      <c r="G14" s="23" t="s">
        <v>0</v>
      </c>
      <c r="H14" s="23" t="s">
        <v>4</v>
      </c>
      <c r="I14" s="23" t="s">
        <v>0</v>
      </c>
      <c r="J14" s="23" t="s">
        <v>13</v>
      </c>
      <c r="K14" s="23" t="s">
        <v>0</v>
      </c>
      <c r="L14" s="23" t="s">
        <v>5</v>
      </c>
      <c r="M14" s="23" t="s">
        <v>0</v>
      </c>
      <c r="N14" s="23" t="s">
        <v>14</v>
      </c>
      <c r="O14" s="23" t="s">
        <v>0</v>
      </c>
      <c r="P14" s="23" t="s">
        <v>6</v>
      </c>
      <c r="Q14" s="23" t="s">
        <v>0</v>
      </c>
      <c r="R14" s="23" t="s">
        <v>15</v>
      </c>
      <c r="S14" s="23" t="s">
        <v>0</v>
      </c>
      <c r="T14" s="23" t="s">
        <v>7</v>
      </c>
      <c r="U14" s="23" t="s">
        <v>0</v>
      </c>
      <c r="V14" s="23" t="s">
        <v>16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32</v>
      </c>
      <c r="AC14" s="23" t="s">
        <v>33</v>
      </c>
      <c r="AD14" s="23" t="s">
        <v>0</v>
      </c>
      <c r="AE14" s="23" t="str">
        <f>ButceYil&amp;" "&amp;"YILSONU GERÇEKLEŞME TAHMİNİ"</f>
        <v>2021 YILSONU GERÇEKLEŞME TAHMİNİ</v>
      </c>
    </row>
    <row r="15" spans="1:31" ht="39" customHeight="1" thickBot="1">
      <c r="A15" s="24"/>
      <c r="B15" s="24" t="s">
        <v>0</v>
      </c>
      <c r="C15" s="24" t="s">
        <v>0</v>
      </c>
      <c r="D15" s="12">
        <f>ButceYil-1</f>
        <v>2020</v>
      </c>
      <c r="E15" s="12">
        <f>ButceYil</f>
        <v>2021</v>
      </c>
      <c r="F15" s="12">
        <f>ButceYil-1</f>
        <v>2020</v>
      </c>
      <c r="G15" s="12">
        <f>ButceYil</f>
        <v>2021</v>
      </c>
      <c r="H15" s="12">
        <f>ButceYil-1</f>
        <v>2020</v>
      </c>
      <c r="I15" s="12">
        <f>ButceYil</f>
        <v>2021</v>
      </c>
      <c r="J15" s="12">
        <f>ButceYil-1</f>
        <v>2020</v>
      </c>
      <c r="K15" s="12">
        <f>ButceYil</f>
        <v>2021</v>
      </c>
      <c r="L15" s="12">
        <f>ButceYil-1</f>
        <v>2020</v>
      </c>
      <c r="M15" s="12">
        <f>ButceYil</f>
        <v>2021</v>
      </c>
      <c r="N15" s="12">
        <f>ButceYil-1</f>
        <v>2020</v>
      </c>
      <c r="O15" s="12">
        <f>ButceYil</f>
        <v>2021</v>
      </c>
      <c r="P15" s="12">
        <f>ButceYil-1</f>
        <v>2020</v>
      </c>
      <c r="Q15" s="12">
        <f>ButceYil</f>
        <v>2021</v>
      </c>
      <c r="R15" s="12">
        <f>ButceYil-1</f>
        <v>2020</v>
      </c>
      <c r="S15" s="12">
        <f>ButceYil</f>
        <v>2021</v>
      </c>
      <c r="T15" s="12">
        <f>ButceYil-1</f>
        <v>2020</v>
      </c>
      <c r="U15" s="12">
        <f>ButceYil</f>
        <v>2021</v>
      </c>
      <c r="V15" s="12">
        <f>ButceYil-1</f>
        <v>2020</v>
      </c>
      <c r="W15" s="12">
        <f>ButceYil</f>
        <v>2021</v>
      </c>
      <c r="X15" s="12">
        <f>ButceYil-1</f>
        <v>2020</v>
      </c>
      <c r="Y15" s="12">
        <f>ButceYil</f>
        <v>2021</v>
      </c>
      <c r="Z15" s="12">
        <f>ButceYil-1</f>
        <v>2020</v>
      </c>
      <c r="AA15" s="12">
        <f>ButceYil</f>
        <v>2021</v>
      </c>
      <c r="AB15" s="24" t="s">
        <v>0</v>
      </c>
      <c r="AC15" s="12">
        <f>ButceYil-1</f>
        <v>2020</v>
      </c>
      <c r="AD15" s="12">
        <f>ButceYil</f>
        <v>2021</v>
      </c>
      <c r="AE15" s="24" t="s">
        <v>0</v>
      </c>
    </row>
    <row r="16" spans="1:31" ht="24.75" customHeight="1">
      <c r="A16" s="13" t="s">
        <v>18</v>
      </c>
      <c r="B16" s="14">
        <v>194593025.76</v>
      </c>
      <c r="C16" s="14">
        <v>115992000</v>
      </c>
      <c r="D16" s="14">
        <v>2238429.0900000003</v>
      </c>
      <c r="E16" s="14">
        <v>4046852.2</v>
      </c>
      <c r="F16" s="14">
        <v>5468246.08</v>
      </c>
      <c r="G16" s="14">
        <v>34292198.27</v>
      </c>
      <c r="H16" s="14">
        <f aca="true" t="shared" si="0" ref="H16:H27">IF(F16=0,0,F16-D16)</f>
        <v>3229816.9899999998</v>
      </c>
      <c r="I16" s="14">
        <f aca="true" t="shared" si="1" ref="I16:I27">IF(G16=0,0,G16-E16)</f>
        <v>30245346.070000004</v>
      </c>
      <c r="J16" s="14">
        <v>15974120.61</v>
      </c>
      <c r="K16" s="14">
        <v>43931419.26</v>
      </c>
      <c r="L16" s="14">
        <f aca="true" t="shared" si="2" ref="L16:L27">IF(J16=0,0,J16-F16)</f>
        <v>10505874.53</v>
      </c>
      <c r="M16" s="14">
        <f aca="true" t="shared" si="3" ref="M16:M27">IF(K16=0,0,K16-G16)</f>
        <v>9639220.989999995</v>
      </c>
      <c r="N16" s="14">
        <v>16598005.120000001</v>
      </c>
      <c r="O16" s="14">
        <v>221382254.14</v>
      </c>
      <c r="P16" s="14">
        <f aca="true" t="shared" si="4" ref="P16:P27">IF(N16=0,0,N16-J16)</f>
        <v>623884.5100000016</v>
      </c>
      <c r="Q16" s="14">
        <f aca="true" t="shared" si="5" ref="Q16:Q27">IF(O16=0,0,O16-K16)</f>
        <v>177450834.88</v>
      </c>
      <c r="R16" s="14">
        <v>62031645.67</v>
      </c>
      <c r="S16" s="14">
        <v>231561955.66</v>
      </c>
      <c r="T16" s="14">
        <f aca="true" t="shared" si="6" ref="T16:T27">IF(R16=0,0,R16-N16)</f>
        <v>45433640.55</v>
      </c>
      <c r="U16" s="14">
        <f aca="true" t="shared" si="7" ref="U16:U27">IF(S16=0,0,S16-O16)</f>
        <v>10179701.52000001</v>
      </c>
      <c r="V16" s="14">
        <v>115451989.19</v>
      </c>
      <c r="W16" s="14">
        <v>410382913.32</v>
      </c>
      <c r="X16" s="14">
        <f aca="true" t="shared" si="8" ref="X16:X27">IF(V16=0,0,V16-R16)</f>
        <v>53420343.519999996</v>
      </c>
      <c r="Y16" s="14">
        <f aca="true" t="shared" si="9" ref="Y16:Y27">IF(W16=0,0,W16-S16)</f>
        <v>178820957.66</v>
      </c>
      <c r="Z16" s="14">
        <f aca="true" t="shared" si="10" ref="Z16:Z27">D16+H16+L16+P16+T16+X16</f>
        <v>115451989.19</v>
      </c>
      <c r="AA16" s="14">
        <f aca="true" t="shared" si="11" ref="AA16:AA27">E16+I16+M16+Q16+U16+Y16</f>
        <v>410382913.32</v>
      </c>
      <c r="AB16" s="15">
        <f aca="true" t="shared" si="12" ref="AB16:AB27">IF(AA16=0,0,IF(Z16=0,0,(AA16-Z16)/Z16*100))</f>
        <v>255.45763758529142</v>
      </c>
      <c r="AC16" s="16">
        <f aca="true" t="shared" si="13" ref="AC16:AC27">IF(Z16=0,0,IF(B16=0,0,Z16/B16*100))</f>
        <v>59.329972767056894</v>
      </c>
      <c r="AD16" s="16">
        <f aca="true" t="shared" si="14" ref="AD16:AD27">IF(AA16=0,0,IF(C16=0,0,AA16/C16*100))</f>
        <v>353.80277374301676</v>
      </c>
      <c r="AE16" s="14">
        <v>0</v>
      </c>
    </row>
    <row r="17" spans="1:31" ht="24.75" customHeight="1">
      <c r="A17" s="13" t="s">
        <v>21</v>
      </c>
      <c r="B17" s="14">
        <v>4760531.83</v>
      </c>
      <c r="C17" s="14">
        <v>3415000</v>
      </c>
      <c r="D17" s="14">
        <v>514437.7</v>
      </c>
      <c r="E17" s="14">
        <v>46852.2</v>
      </c>
      <c r="F17" s="14">
        <v>1024344.76</v>
      </c>
      <c r="G17" s="14">
        <v>156707.16999999998</v>
      </c>
      <c r="H17" s="14">
        <f t="shared" si="0"/>
        <v>509907.06</v>
      </c>
      <c r="I17" s="14">
        <f t="shared" si="1"/>
        <v>109854.96999999999</v>
      </c>
      <c r="J17" s="14">
        <v>1439461.16</v>
      </c>
      <c r="K17" s="14">
        <v>951732.37</v>
      </c>
      <c r="L17" s="14">
        <f t="shared" si="2"/>
        <v>415116.3999999999</v>
      </c>
      <c r="M17" s="14">
        <f t="shared" si="3"/>
        <v>795025.2</v>
      </c>
      <c r="N17" s="14">
        <v>1839947.56</v>
      </c>
      <c r="O17" s="14">
        <v>2074207.67</v>
      </c>
      <c r="P17" s="14">
        <f t="shared" si="4"/>
        <v>400486.40000000014</v>
      </c>
      <c r="Q17" s="14">
        <f t="shared" si="5"/>
        <v>1122475.2999999998</v>
      </c>
      <c r="R17" s="14">
        <v>2267247.96</v>
      </c>
      <c r="S17" s="14">
        <v>2200605.87</v>
      </c>
      <c r="T17" s="14">
        <f t="shared" si="6"/>
        <v>427300.3999999999</v>
      </c>
      <c r="U17" s="14">
        <f t="shared" si="7"/>
        <v>126398.20000000019</v>
      </c>
      <c r="V17" s="14">
        <v>2735795.79</v>
      </c>
      <c r="W17" s="14">
        <v>2209048.07</v>
      </c>
      <c r="X17" s="14">
        <f t="shared" si="8"/>
        <v>468547.8300000001</v>
      </c>
      <c r="Y17" s="14">
        <f t="shared" si="9"/>
        <v>8442.19999999972</v>
      </c>
      <c r="Z17" s="14">
        <f t="shared" si="10"/>
        <v>2735795.79</v>
      </c>
      <c r="AA17" s="14">
        <f t="shared" si="11"/>
        <v>2209048.07</v>
      </c>
      <c r="AB17" s="15">
        <f t="shared" si="12"/>
        <v>-19.253912222739412</v>
      </c>
      <c r="AC17" s="16">
        <f t="shared" si="13"/>
        <v>57.46828059754828</v>
      </c>
      <c r="AD17" s="16">
        <f t="shared" si="14"/>
        <v>64.68661991215227</v>
      </c>
      <c r="AE17" s="14">
        <v>0</v>
      </c>
    </row>
    <row r="18" spans="1:31" ht="24.75" customHeight="1">
      <c r="A18" s="22" t="s">
        <v>22</v>
      </c>
      <c r="B18" s="18">
        <v>1520759.03</v>
      </c>
      <c r="C18" s="18">
        <v>772000</v>
      </c>
      <c r="D18" s="18">
        <v>155082.3</v>
      </c>
      <c r="E18" s="18">
        <v>35873</v>
      </c>
      <c r="F18" s="18">
        <v>307945.96</v>
      </c>
      <c r="G18" s="18">
        <v>141418.77</v>
      </c>
      <c r="H18" s="18">
        <f t="shared" si="0"/>
        <v>152863.66000000003</v>
      </c>
      <c r="I18" s="18">
        <f t="shared" si="1"/>
        <v>105545.76999999999</v>
      </c>
      <c r="J18" s="18">
        <v>369336.96</v>
      </c>
      <c r="K18" s="18">
        <v>141764.77</v>
      </c>
      <c r="L18" s="18">
        <f t="shared" si="2"/>
        <v>61391</v>
      </c>
      <c r="M18" s="18">
        <f t="shared" si="3"/>
        <v>346</v>
      </c>
      <c r="N18" s="18">
        <v>410014.96</v>
      </c>
      <c r="O18" s="18">
        <v>465780.87</v>
      </c>
      <c r="P18" s="18">
        <f t="shared" si="4"/>
        <v>40678</v>
      </c>
      <c r="Q18" s="18">
        <f t="shared" si="5"/>
        <v>324016.1</v>
      </c>
      <c r="R18" s="18">
        <v>480724.96</v>
      </c>
      <c r="S18" s="18">
        <v>587239.87</v>
      </c>
      <c r="T18" s="18">
        <f t="shared" si="6"/>
        <v>70710</v>
      </c>
      <c r="U18" s="18">
        <f t="shared" si="7"/>
        <v>121459</v>
      </c>
      <c r="V18" s="18">
        <v>588911.39</v>
      </c>
      <c r="W18" s="18">
        <v>587592.87</v>
      </c>
      <c r="X18" s="18">
        <f t="shared" si="8"/>
        <v>108186.43</v>
      </c>
      <c r="Y18" s="18">
        <f t="shared" si="9"/>
        <v>353</v>
      </c>
      <c r="Z18" s="18">
        <f t="shared" si="10"/>
        <v>588911.39</v>
      </c>
      <c r="AA18" s="18">
        <f t="shared" si="11"/>
        <v>587592.87</v>
      </c>
      <c r="AB18" s="19">
        <f t="shared" si="12"/>
        <v>-0.2238910678905393</v>
      </c>
      <c r="AC18" s="20">
        <f t="shared" si="13"/>
        <v>38.72483269094907</v>
      </c>
      <c r="AD18" s="20">
        <f t="shared" si="14"/>
        <v>76.11306606217616</v>
      </c>
      <c r="AE18" s="18">
        <v>0</v>
      </c>
    </row>
    <row r="19" spans="1:31" ht="24.75" customHeight="1">
      <c r="A19" s="22" t="s">
        <v>23</v>
      </c>
      <c r="B19" s="18">
        <v>3239772.8</v>
      </c>
      <c r="C19" s="18">
        <v>2643000</v>
      </c>
      <c r="D19" s="18">
        <v>359355.4</v>
      </c>
      <c r="E19" s="18">
        <v>10979.2</v>
      </c>
      <c r="F19" s="18">
        <v>716398.8</v>
      </c>
      <c r="G19" s="18">
        <v>15288.4</v>
      </c>
      <c r="H19" s="18">
        <f t="shared" si="0"/>
        <v>357043.4</v>
      </c>
      <c r="I19" s="18">
        <f t="shared" si="1"/>
        <v>4309.199999999999</v>
      </c>
      <c r="J19" s="18">
        <v>1070124.2</v>
      </c>
      <c r="K19" s="18">
        <v>809967.6</v>
      </c>
      <c r="L19" s="18">
        <f t="shared" si="2"/>
        <v>353725.3999999999</v>
      </c>
      <c r="M19" s="18">
        <f t="shared" si="3"/>
        <v>794679.2</v>
      </c>
      <c r="N19" s="18">
        <v>1429932.6</v>
      </c>
      <c r="O19" s="18">
        <v>1608426.8</v>
      </c>
      <c r="P19" s="18">
        <f t="shared" si="4"/>
        <v>359808.40000000014</v>
      </c>
      <c r="Q19" s="18">
        <f t="shared" si="5"/>
        <v>798459.2000000001</v>
      </c>
      <c r="R19" s="18">
        <v>1786523</v>
      </c>
      <c r="S19" s="18">
        <v>1613366</v>
      </c>
      <c r="T19" s="18">
        <f t="shared" si="6"/>
        <v>356590.3999999999</v>
      </c>
      <c r="U19" s="18">
        <f t="shared" si="7"/>
        <v>4939.199999999953</v>
      </c>
      <c r="V19" s="18">
        <v>2146884.4</v>
      </c>
      <c r="W19" s="18">
        <v>1621455.2</v>
      </c>
      <c r="X19" s="18">
        <f t="shared" si="8"/>
        <v>360361.3999999999</v>
      </c>
      <c r="Y19" s="18">
        <f t="shared" si="9"/>
        <v>8089.199999999953</v>
      </c>
      <c r="Z19" s="18">
        <f t="shared" si="10"/>
        <v>2146884.4</v>
      </c>
      <c r="AA19" s="18">
        <f t="shared" si="11"/>
        <v>1621455.2</v>
      </c>
      <c r="AB19" s="19">
        <f t="shared" si="12"/>
        <v>-24.47403316172962</v>
      </c>
      <c r="AC19" s="20">
        <f t="shared" si="13"/>
        <v>66.26651103435401</v>
      </c>
      <c r="AD19" s="20">
        <f t="shared" si="14"/>
        <v>61.349042754445705</v>
      </c>
      <c r="AE19" s="18">
        <v>0</v>
      </c>
    </row>
    <row r="20" spans="1:31" ht="24.75" customHeight="1">
      <c r="A20" s="13" t="s">
        <v>24</v>
      </c>
      <c r="B20" s="14">
        <v>91950859.05</v>
      </c>
      <c r="C20" s="14">
        <v>112572000</v>
      </c>
      <c r="D20" s="14">
        <v>1711528.17</v>
      </c>
      <c r="E20" s="14">
        <v>4000000</v>
      </c>
      <c r="F20" s="14">
        <v>4423158.09</v>
      </c>
      <c r="G20" s="14">
        <v>34131486.2</v>
      </c>
      <c r="H20" s="14">
        <f t="shared" si="0"/>
        <v>2711629.92</v>
      </c>
      <c r="I20" s="14">
        <f t="shared" si="1"/>
        <v>30131486.200000003</v>
      </c>
      <c r="J20" s="14">
        <v>6827681.92</v>
      </c>
      <c r="K20" s="14">
        <v>34471273.79</v>
      </c>
      <c r="L20" s="14">
        <f t="shared" si="2"/>
        <v>2404523.83</v>
      </c>
      <c r="M20" s="14">
        <f t="shared" si="3"/>
        <v>339787.5899999961</v>
      </c>
      <c r="N20" s="14">
        <v>7050725.4</v>
      </c>
      <c r="O20" s="14">
        <v>124129524.8</v>
      </c>
      <c r="P20" s="14">
        <f t="shared" si="4"/>
        <v>223043.48000000045</v>
      </c>
      <c r="Q20" s="14">
        <f t="shared" si="5"/>
        <v>89658251.00999999</v>
      </c>
      <c r="R20" s="14">
        <v>7053125.4</v>
      </c>
      <c r="S20" s="14">
        <v>134175545.32</v>
      </c>
      <c r="T20" s="14">
        <f t="shared" si="6"/>
        <v>2400</v>
      </c>
      <c r="U20" s="14">
        <f t="shared" si="7"/>
        <v>10046020.519999996</v>
      </c>
      <c r="V20" s="14">
        <v>59997542.51</v>
      </c>
      <c r="W20" s="14">
        <v>134245896.43</v>
      </c>
      <c r="X20" s="14">
        <f t="shared" si="8"/>
        <v>52944417.11</v>
      </c>
      <c r="Y20" s="14">
        <f t="shared" si="9"/>
        <v>70351.1100000143</v>
      </c>
      <c r="Z20" s="14">
        <f t="shared" si="10"/>
        <v>59997542.51</v>
      </c>
      <c r="AA20" s="14">
        <f t="shared" si="11"/>
        <v>134245896.43</v>
      </c>
      <c r="AB20" s="15">
        <f t="shared" si="12"/>
        <v>123.75232520169436</v>
      </c>
      <c r="AC20" s="16">
        <f t="shared" si="13"/>
        <v>65.24957257590732</v>
      </c>
      <c r="AD20" s="16">
        <f t="shared" si="14"/>
        <v>119.25336356287532</v>
      </c>
      <c r="AE20" s="14">
        <v>0</v>
      </c>
    </row>
    <row r="21" spans="1:31" ht="34.5" customHeight="1">
      <c r="A21" s="22" t="s">
        <v>25</v>
      </c>
      <c r="B21" s="18">
        <v>75308000</v>
      </c>
      <c r="C21" s="18">
        <v>112572000</v>
      </c>
      <c r="D21" s="18">
        <v>0</v>
      </c>
      <c r="E21" s="18">
        <v>4000000</v>
      </c>
      <c r="F21" s="18">
        <v>0</v>
      </c>
      <c r="G21" s="18">
        <v>34000000</v>
      </c>
      <c r="H21" s="18">
        <f t="shared" si="0"/>
        <v>0</v>
      </c>
      <c r="I21" s="18">
        <f t="shared" si="1"/>
        <v>30000000</v>
      </c>
      <c r="J21" s="18">
        <v>0</v>
      </c>
      <c r="K21" s="18">
        <v>34000000</v>
      </c>
      <c r="L21" s="18">
        <f t="shared" si="2"/>
        <v>0</v>
      </c>
      <c r="M21" s="18">
        <f t="shared" si="3"/>
        <v>0</v>
      </c>
      <c r="N21" s="18">
        <v>0</v>
      </c>
      <c r="O21" s="18">
        <v>120200000</v>
      </c>
      <c r="P21" s="18">
        <f t="shared" si="4"/>
        <v>0</v>
      </c>
      <c r="Q21" s="18">
        <f t="shared" si="5"/>
        <v>86200000</v>
      </c>
      <c r="R21" s="18">
        <v>0</v>
      </c>
      <c r="S21" s="18">
        <v>130200000</v>
      </c>
      <c r="T21" s="18">
        <f t="shared" si="6"/>
        <v>0</v>
      </c>
      <c r="U21" s="18">
        <f t="shared" si="7"/>
        <v>10000000</v>
      </c>
      <c r="V21" s="18">
        <v>50800000</v>
      </c>
      <c r="W21" s="18">
        <v>130200000</v>
      </c>
      <c r="X21" s="18">
        <f t="shared" si="8"/>
        <v>50800000</v>
      </c>
      <c r="Y21" s="18">
        <f t="shared" si="9"/>
        <v>0</v>
      </c>
      <c r="Z21" s="18">
        <f t="shared" si="10"/>
        <v>50800000</v>
      </c>
      <c r="AA21" s="18">
        <f t="shared" si="11"/>
        <v>130200000</v>
      </c>
      <c r="AB21" s="19">
        <f t="shared" si="12"/>
        <v>156.2992125984252</v>
      </c>
      <c r="AC21" s="20">
        <f t="shared" si="13"/>
        <v>67.45631274233813</v>
      </c>
      <c r="AD21" s="20">
        <f t="shared" si="14"/>
        <v>115.65931137405394</v>
      </c>
      <c r="AE21" s="18">
        <v>0</v>
      </c>
    </row>
    <row r="22" spans="1:31" ht="24.75" customHeight="1">
      <c r="A22" s="22" t="s">
        <v>26</v>
      </c>
      <c r="B22" s="18">
        <v>16642859.05</v>
      </c>
      <c r="C22" s="18">
        <v>0</v>
      </c>
      <c r="D22" s="18">
        <v>1711528.17</v>
      </c>
      <c r="E22" s="18">
        <v>0</v>
      </c>
      <c r="F22" s="18">
        <v>4423158.09</v>
      </c>
      <c r="G22" s="18">
        <v>131486.2</v>
      </c>
      <c r="H22" s="18">
        <f t="shared" si="0"/>
        <v>2711629.92</v>
      </c>
      <c r="I22" s="18">
        <f t="shared" si="1"/>
        <v>131486.2</v>
      </c>
      <c r="J22" s="18">
        <v>6827681.92</v>
      </c>
      <c r="K22" s="18">
        <v>471273.79</v>
      </c>
      <c r="L22" s="18">
        <f t="shared" si="2"/>
        <v>2404523.83</v>
      </c>
      <c r="M22" s="18">
        <f t="shared" si="3"/>
        <v>339787.58999999997</v>
      </c>
      <c r="N22" s="18">
        <v>7050725.4</v>
      </c>
      <c r="O22" s="18">
        <v>3929524.8</v>
      </c>
      <c r="P22" s="18">
        <f t="shared" si="4"/>
        <v>223043.48000000045</v>
      </c>
      <c r="Q22" s="18">
        <f t="shared" si="5"/>
        <v>3458251.01</v>
      </c>
      <c r="R22" s="18">
        <v>7053125.4</v>
      </c>
      <c r="S22" s="18">
        <v>3975545.32</v>
      </c>
      <c r="T22" s="18">
        <f t="shared" si="6"/>
        <v>2400</v>
      </c>
      <c r="U22" s="18">
        <f t="shared" si="7"/>
        <v>46020.52000000002</v>
      </c>
      <c r="V22" s="18">
        <v>9197542.51</v>
      </c>
      <c r="W22" s="18">
        <v>4045896.43</v>
      </c>
      <c r="X22" s="18">
        <f t="shared" si="8"/>
        <v>2144417.1099999994</v>
      </c>
      <c r="Y22" s="18">
        <f t="shared" si="9"/>
        <v>70351.11000000034</v>
      </c>
      <c r="Z22" s="18">
        <f t="shared" si="10"/>
        <v>9197542.51</v>
      </c>
      <c r="AA22" s="18">
        <f t="shared" si="11"/>
        <v>4045896.43</v>
      </c>
      <c r="AB22" s="19">
        <f t="shared" si="12"/>
        <v>-56.01111464718852</v>
      </c>
      <c r="AC22" s="20">
        <f t="shared" si="13"/>
        <v>55.26419758989667</v>
      </c>
      <c r="AD22" s="20">
        <f t="shared" si="14"/>
        <v>0</v>
      </c>
      <c r="AE22" s="18">
        <v>0</v>
      </c>
    </row>
    <row r="23" spans="1:31" ht="24.75" customHeight="1">
      <c r="A23" s="13" t="s">
        <v>27</v>
      </c>
      <c r="B23" s="14">
        <v>97881634.88</v>
      </c>
      <c r="C23" s="14">
        <v>5000</v>
      </c>
      <c r="D23" s="14">
        <v>12463.22</v>
      </c>
      <c r="E23" s="14">
        <v>0</v>
      </c>
      <c r="F23" s="14">
        <v>20743.23</v>
      </c>
      <c r="G23" s="14">
        <v>4004.9</v>
      </c>
      <c r="H23" s="14">
        <f t="shared" si="0"/>
        <v>8280.01</v>
      </c>
      <c r="I23" s="14">
        <f t="shared" si="1"/>
        <v>4004.9</v>
      </c>
      <c r="J23" s="14">
        <v>7706977.53</v>
      </c>
      <c r="K23" s="14">
        <v>8508413.1</v>
      </c>
      <c r="L23" s="14">
        <f t="shared" si="2"/>
        <v>7686234.3</v>
      </c>
      <c r="M23" s="14">
        <f t="shared" si="3"/>
        <v>8504408.2</v>
      </c>
      <c r="N23" s="14">
        <v>7707332.16</v>
      </c>
      <c r="O23" s="14">
        <v>95178521.66999999</v>
      </c>
      <c r="P23" s="14">
        <f t="shared" si="4"/>
        <v>354.62999999988824</v>
      </c>
      <c r="Q23" s="14">
        <f t="shared" si="5"/>
        <v>86670108.57</v>
      </c>
      <c r="R23" s="14">
        <v>52711272.31</v>
      </c>
      <c r="S23" s="14">
        <v>95185804.47</v>
      </c>
      <c r="T23" s="14">
        <f t="shared" si="6"/>
        <v>45003940.150000006</v>
      </c>
      <c r="U23" s="14">
        <f t="shared" si="7"/>
        <v>7282.800000011921</v>
      </c>
      <c r="V23" s="14">
        <v>52718650.89</v>
      </c>
      <c r="W23" s="14">
        <v>273927968.82</v>
      </c>
      <c r="X23" s="14">
        <f t="shared" si="8"/>
        <v>7378.579999998212</v>
      </c>
      <c r="Y23" s="14">
        <f t="shared" si="9"/>
        <v>178742164.35</v>
      </c>
      <c r="Z23" s="14">
        <f t="shared" si="10"/>
        <v>52718650.89</v>
      </c>
      <c r="AA23" s="14">
        <f t="shared" si="11"/>
        <v>273927968.82</v>
      </c>
      <c r="AB23" s="15">
        <f t="shared" si="12"/>
        <v>419.6035258784674</v>
      </c>
      <c r="AC23" s="16">
        <f t="shared" si="13"/>
        <v>53.8595937375091</v>
      </c>
      <c r="AD23" s="16">
        <f t="shared" si="14"/>
        <v>5478559.3763999995</v>
      </c>
      <c r="AE23" s="14">
        <v>0</v>
      </c>
    </row>
    <row r="24" spans="1:31" ht="24.75" customHeight="1">
      <c r="A24" s="22" t="s">
        <v>28</v>
      </c>
      <c r="B24" s="18">
        <v>5.21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0"/>
        <v>0</v>
      </c>
      <c r="I24" s="18">
        <f t="shared" si="1"/>
        <v>0</v>
      </c>
      <c r="J24" s="18">
        <v>0</v>
      </c>
      <c r="K24" s="18">
        <v>0</v>
      </c>
      <c r="L24" s="18">
        <f t="shared" si="2"/>
        <v>0</v>
      </c>
      <c r="M24" s="18">
        <f t="shared" si="3"/>
        <v>0</v>
      </c>
      <c r="N24" s="18">
        <v>0</v>
      </c>
      <c r="O24" s="18">
        <v>0</v>
      </c>
      <c r="P24" s="18">
        <f t="shared" si="4"/>
        <v>0</v>
      </c>
      <c r="Q24" s="18">
        <f t="shared" si="5"/>
        <v>0</v>
      </c>
      <c r="R24" s="18">
        <v>0</v>
      </c>
      <c r="S24" s="18">
        <v>0</v>
      </c>
      <c r="T24" s="18">
        <f t="shared" si="6"/>
        <v>0</v>
      </c>
      <c r="U24" s="18">
        <f t="shared" si="7"/>
        <v>0</v>
      </c>
      <c r="V24" s="18">
        <v>5.21</v>
      </c>
      <c r="W24" s="18">
        <v>0</v>
      </c>
      <c r="X24" s="18">
        <f t="shared" si="8"/>
        <v>5.21</v>
      </c>
      <c r="Y24" s="18">
        <f t="shared" si="9"/>
        <v>0</v>
      </c>
      <c r="Z24" s="18">
        <f t="shared" si="10"/>
        <v>5.21</v>
      </c>
      <c r="AA24" s="18">
        <f t="shared" si="11"/>
        <v>0</v>
      </c>
      <c r="AB24" s="19">
        <f t="shared" si="12"/>
        <v>0</v>
      </c>
      <c r="AC24" s="20">
        <f t="shared" si="13"/>
        <v>100</v>
      </c>
      <c r="AD24" s="20">
        <f t="shared" si="14"/>
        <v>0</v>
      </c>
      <c r="AE24" s="18">
        <v>0</v>
      </c>
    </row>
    <row r="25" spans="1:31" ht="24.75" customHeight="1">
      <c r="A25" s="22" t="s">
        <v>29</v>
      </c>
      <c r="B25" s="18">
        <v>90000000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0"/>
        <v>0</v>
      </c>
      <c r="I25" s="18">
        <f t="shared" si="1"/>
        <v>0</v>
      </c>
      <c r="J25" s="18">
        <v>0</v>
      </c>
      <c r="K25" s="18">
        <v>0</v>
      </c>
      <c r="L25" s="18">
        <f t="shared" si="2"/>
        <v>0</v>
      </c>
      <c r="M25" s="18">
        <f t="shared" si="3"/>
        <v>0</v>
      </c>
      <c r="N25" s="18">
        <v>0</v>
      </c>
      <c r="O25" s="18">
        <v>86546645.35</v>
      </c>
      <c r="P25" s="18">
        <f t="shared" si="4"/>
        <v>0</v>
      </c>
      <c r="Q25" s="18">
        <f t="shared" si="5"/>
        <v>86546645.35</v>
      </c>
      <c r="R25" s="18">
        <v>45000000</v>
      </c>
      <c r="S25" s="18">
        <v>86549768.42</v>
      </c>
      <c r="T25" s="18">
        <f t="shared" si="6"/>
        <v>45000000</v>
      </c>
      <c r="U25" s="18">
        <f t="shared" si="7"/>
        <v>3123.0700000077486</v>
      </c>
      <c r="V25" s="18">
        <v>45000000</v>
      </c>
      <c r="W25" s="18">
        <v>265279654.14</v>
      </c>
      <c r="X25" s="18">
        <f t="shared" si="8"/>
        <v>0</v>
      </c>
      <c r="Y25" s="18">
        <f t="shared" si="9"/>
        <v>178729885.71999997</v>
      </c>
      <c r="Z25" s="18">
        <f t="shared" si="10"/>
        <v>45000000</v>
      </c>
      <c r="AA25" s="18">
        <f t="shared" si="11"/>
        <v>265279654.14</v>
      </c>
      <c r="AB25" s="19">
        <f t="shared" si="12"/>
        <v>489.5103425333333</v>
      </c>
      <c r="AC25" s="20">
        <f t="shared" si="13"/>
        <v>50</v>
      </c>
      <c r="AD25" s="20">
        <f t="shared" si="14"/>
        <v>0</v>
      </c>
      <c r="AE25" s="18">
        <v>0</v>
      </c>
    </row>
    <row r="26" spans="1:31" ht="24.75" customHeight="1">
      <c r="A26" s="22" t="s">
        <v>30</v>
      </c>
      <c r="B26" s="18">
        <v>5375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0"/>
        <v>0</v>
      </c>
      <c r="I26" s="18">
        <f t="shared" si="1"/>
        <v>0</v>
      </c>
      <c r="J26" s="18">
        <v>5375</v>
      </c>
      <c r="K26" s="18">
        <v>0</v>
      </c>
      <c r="L26" s="18">
        <f t="shared" si="2"/>
        <v>5375</v>
      </c>
      <c r="M26" s="18">
        <f t="shared" si="3"/>
        <v>0</v>
      </c>
      <c r="N26" s="18">
        <v>5375</v>
      </c>
      <c r="O26" s="18">
        <v>2552.85</v>
      </c>
      <c r="P26" s="18">
        <f t="shared" si="4"/>
        <v>0</v>
      </c>
      <c r="Q26" s="18">
        <f t="shared" si="5"/>
        <v>2552.85</v>
      </c>
      <c r="R26" s="18">
        <v>5375</v>
      </c>
      <c r="S26" s="18">
        <v>2552.85</v>
      </c>
      <c r="T26" s="18">
        <f t="shared" si="6"/>
        <v>0</v>
      </c>
      <c r="U26" s="18">
        <f t="shared" si="7"/>
        <v>0</v>
      </c>
      <c r="V26" s="18">
        <v>5375</v>
      </c>
      <c r="W26" s="18">
        <v>2552.85</v>
      </c>
      <c r="X26" s="18">
        <f t="shared" si="8"/>
        <v>0</v>
      </c>
      <c r="Y26" s="18">
        <f t="shared" si="9"/>
        <v>0</v>
      </c>
      <c r="Z26" s="18">
        <f t="shared" si="10"/>
        <v>5375</v>
      </c>
      <c r="AA26" s="18">
        <f t="shared" si="11"/>
        <v>2552.85</v>
      </c>
      <c r="AB26" s="19">
        <f t="shared" si="12"/>
        <v>-52.505116279069775</v>
      </c>
      <c r="AC26" s="20">
        <f t="shared" si="13"/>
        <v>100</v>
      </c>
      <c r="AD26" s="20">
        <f t="shared" si="14"/>
        <v>0</v>
      </c>
      <c r="AE26" s="18">
        <v>0</v>
      </c>
    </row>
    <row r="27" spans="1:31" ht="24.75" customHeight="1">
      <c r="A27" s="22" t="s">
        <v>31</v>
      </c>
      <c r="B27" s="18">
        <v>7876254.67</v>
      </c>
      <c r="C27" s="18">
        <v>5000</v>
      </c>
      <c r="D27" s="18">
        <v>12463.22</v>
      </c>
      <c r="E27" s="18">
        <v>0</v>
      </c>
      <c r="F27" s="18">
        <v>20743.23</v>
      </c>
      <c r="G27" s="18">
        <v>4004.9</v>
      </c>
      <c r="H27" s="18">
        <f t="shared" si="0"/>
        <v>8280.01</v>
      </c>
      <c r="I27" s="18">
        <f t="shared" si="1"/>
        <v>4004.9</v>
      </c>
      <c r="J27" s="18">
        <v>7701602.53</v>
      </c>
      <c r="K27" s="18">
        <v>8508413.1</v>
      </c>
      <c r="L27" s="18">
        <f t="shared" si="2"/>
        <v>7680859.3</v>
      </c>
      <c r="M27" s="18">
        <f t="shared" si="3"/>
        <v>8504408.2</v>
      </c>
      <c r="N27" s="18">
        <v>7701957.16</v>
      </c>
      <c r="O27" s="18">
        <v>8629323.47</v>
      </c>
      <c r="P27" s="18">
        <f t="shared" si="4"/>
        <v>354.62999999988824</v>
      </c>
      <c r="Q27" s="18">
        <f t="shared" si="5"/>
        <v>120910.37000000104</v>
      </c>
      <c r="R27" s="18">
        <v>7705897.31</v>
      </c>
      <c r="S27" s="18">
        <v>8633483.2</v>
      </c>
      <c r="T27" s="18">
        <f t="shared" si="6"/>
        <v>3940.149999999441</v>
      </c>
      <c r="U27" s="18">
        <f t="shared" si="7"/>
        <v>4159.729999998584</v>
      </c>
      <c r="V27" s="18">
        <v>7713270.68</v>
      </c>
      <c r="W27" s="18">
        <v>8645761.83</v>
      </c>
      <c r="X27" s="18">
        <f t="shared" si="8"/>
        <v>7373.370000000112</v>
      </c>
      <c r="Y27" s="18">
        <f t="shared" si="9"/>
        <v>12278.63000000082</v>
      </c>
      <c r="Z27" s="18">
        <f t="shared" si="10"/>
        <v>7713270.68</v>
      </c>
      <c r="AA27" s="18">
        <f t="shared" si="11"/>
        <v>8645761.83</v>
      </c>
      <c r="AB27" s="19">
        <f t="shared" si="12"/>
        <v>12.089438951207667</v>
      </c>
      <c r="AC27" s="20">
        <f t="shared" si="13"/>
        <v>97.93069172051035</v>
      </c>
      <c r="AD27" s="20">
        <f t="shared" si="14"/>
        <v>172915.2366</v>
      </c>
      <c r="AE27" s="18">
        <v>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Osman FİDAN</cp:lastModifiedBy>
  <cp:lastPrinted>2021-05-21T11:43:44Z</cp:lastPrinted>
  <dcterms:created xsi:type="dcterms:W3CDTF">2021-05-12T10:51:16Z</dcterms:created>
  <dcterms:modified xsi:type="dcterms:W3CDTF">2021-07-30T08:48:27Z</dcterms:modified>
  <cp:category/>
  <cp:version/>
  <cp:contentType/>
  <cp:contentStatus/>
</cp:coreProperties>
</file>