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'Sayfa1'!$A$23:$B$77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</definedNames>
  <calcPr fullCalcOnLoad="1"/>
</workbook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<sst xmlns="http://schemas.openxmlformats.org/spreadsheetml/2006/main" count="659" uniqueCount="188">
  <si>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</si>
  <si>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</si>
  <si>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</si>
  <si>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</si>
  <si>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</si>
  <si>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</si>
  <si>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</si>
  <si>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</si>
  <si>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</si>
  <si>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</si>
  <si>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</si>
  <si>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</si>
  <si>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</si>
  <si>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</si>
  <si>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</si>
  <si>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</si>
  <si>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</si>
  <si>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</si>
  <si>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</si>
  <si>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</si>
  <si>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</si>
  <si>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</si>
  <si>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</si>
  <si>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</si>
  <si>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</si>
  <si>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</si>
  <si>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</si>
  <si>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</si>
  <si>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</si>
  <si>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</si>
  <si>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</si>
  <si>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</si>
  <si>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</si>
  <si>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</si>
  <si>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</si>
  <si>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</si>
  <si>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</si>
  <si>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</si>
  <si>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</si>
  <si>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</si>
  <si>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</si>
  <si>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</si>
  <si>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</si>
  <si>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</si>
  <si>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</si>
  <si>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</si>
  <si>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</si>
  <si>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</si>
  <si>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</si>
  <si>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</si>
  <si>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</si>
  <si>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</si>
  <si>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</si>
  <si>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</si>
  <si>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</si>
  <si>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</si>
  <si>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</si>
  <si>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</si>
  <si>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</si>
  <si>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</si>
  <si>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</si>
  <si>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</si>
  <si>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</si>
  <si>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</si>
  <si>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</si>
  <si>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</si>
  <si>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</si>
  <si>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</si>
  <si>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</si>
  <si>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</si>
  <si>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</si>
  <si>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</si>
  <si>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</si>
  <si>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</si>
  <si>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</si>
  <si>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</si>
  <si>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</si>
  <si>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</si>
  <si>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</si>
  <si>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</si>
  <si>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</si>
  <si>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</si>
  <si>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</si>
  <si>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</si>
  <si>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</si>
  <si>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</si>
  <si>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</si>
  <si>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</si>
  <si>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</si>
  <si>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</si>
  <si>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</si>
  <si>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</si>
  <si>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</si>
  <si>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</si>
  <si>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</si>
  <si>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</si>
  <si>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</si>
  <si>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</si>
  <si>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</si>
  <si>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</si>
  <si>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</si>
  <si>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</si>
  <si>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</si>
  <si>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</si>
  <si>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</si>
  <si>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</si>
  <si>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</si>
  <si>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</si>
  <si>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</si>
  <si>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</si>
  <si>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</si>
  <si>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</si>
  <si>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</si>
  <si>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</si>
  <si>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</si>
  <si>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</si>
  <si>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</si>
  <si>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</si>
  <si>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</si>
  <si>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</si>
  <si>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</si>
  <si>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</si>
  <si>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</si>
  <si>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</si>
  <si>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</si>
  <si>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</si>
  <si>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</si>
  <si>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</si>
  <si>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</si>
  <si>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</si>
  <si>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</si>
  <si>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</si>
  <si>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</si>
  <si>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</si>
  <si>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</si>
  <si>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</si>
  <si>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</si>
  <si>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</si>
  <si>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</si>
  <si>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</si>
  <si>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</si>
  <si>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</si>
  <si>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</si>
  <si>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</si>
  <si>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</si>
  <si>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</si>
  <si>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</si>
  <si>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</si>
  <si>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</si>
  <si>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</si>
  <si>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</si>
  <si>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</si>
  <si>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</si>
  <si>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</si>
  <si>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</si>
  <si>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</si>
  <si>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</si>
  <si>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</si>
  <si>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</si>
  <si>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</si>
  <si>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</si>
  <si>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</si>
  <si>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</si>
  <si>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</si>
  <si>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</si>
  <si>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</si>
  <si>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</si>
  <si>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</si>
  <si>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</si>
  <si>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</si>
  <si>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</si>
  <si>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</si>
  <si>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</si>
  <si>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</si>
  <si>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</si>
  <si>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</si>
  <si>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</si>
  <si>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</si>
  <si>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</si>
  <si>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</si>
  <si>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</si>
  <si>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</si>
  <si>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</si>
  <si>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</si>
  <si>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</si>
  <si>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2019</t>
  </si>
  <si>
    <t>38.01 - YÜKSEKÖĞRETİM KURULU</t>
  </si>
  <si>
    <t>38.01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</si>
</sst>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54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Arial"/>
      <family val="0"/>
    </font>
    <font>
      <sz val="7"/>
      <name val="Arial Tur"/>
      <family val="0"/>
    </font>
    <font>
      <sz val="7"/>
      <color indexed="8"/>
      <name val="Arial"/>
      <family val="0"/>
    </font>
    <font>
      <b/>
      <sz val="7"/>
      <name val="Arial Tu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sz val="10"/>
      <name val="Arial Tur"/>
      <family val="0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9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8" fillId="0" borderId="0" xfId="0" applyNumberFormat="1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3" fontId="14" fillId="0" borderId="10" xfId="0" applyNumberFormat="1" applyFont="1" applyBorder="1" applyAlignment="1" applyProtection="1">
      <alignment horizontal="right"/>
      <protection/>
    </xf>
    <xf numFmtId="3" fontId="14" fillId="33" borderId="10" xfId="0" applyNumberFormat="1" applyFont="1" applyFill="1" applyBorder="1" applyAlignment="1" applyProtection="1">
      <alignment horizontal="right"/>
      <protection/>
    </xf>
    <xf numFmtId="0" fontId="6" fillId="0" borderId="0" xfId="60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16" fillId="0" borderId="0" xfId="60" applyFont="1" applyAlignment="1">
      <alignment vertical="center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172" fontId="18" fillId="0" borderId="14" xfId="60" applyNumberFormat="1" applyFont="1" applyFill="1" applyBorder="1" applyAlignment="1">
      <alignment horizontal="center" vertical="center" wrapText="1"/>
      <protection/>
    </xf>
    <xf numFmtId="1" fontId="18" fillId="0" borderId="15" xfId="60" applyNumberFormat="1" applyFont="1" applyFill="1" applyBorder="1" applyAlignment="1">
      <alignment horizontal="center" vertical="center" wrapText="1"/>
      <protection/>
    </xf>
    <xf numFmtId="0" fontId="18" fillId="0" borderId="16" xfId="60" applyFont="1" applyFill="1" applyBorder="1" applyAlignment="1">
      <alignment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172" fontId="17" fillId="0" borderId="14" xfId="60" applyNumberFormat="1" applyFont="1" applyFill="1" applyBorder="1" applyAlignment="1">
      <alignment horizontal="center" vertical="center" wrapText="1"/>
      <protection/>
    </xf>
    <xf numFmtId="1" fontId="19" fillId="0" borderId="15" xfId="60" applyNumberFormat="1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vertical="center" wrapText="1"/>
      <protection/>
    </xf>
    <xf numFmtId="1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/>
      <protection/>
    </xf>
    <xf numFmtId="3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171"/>
  <sheetViews>
    <sheetView tabSelected="1" zoomScalePageLayoutView="0" workbookViewId="0" topLeftCell="F9">
      <selection activeCell="A1" sqref="A1"/>
    </sheetView>
  </sheetViews>
  <sheetFormatPr defaultColWidth="9.00390625" defaultRowHeight="9.7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47.625" style="7" bestFit="1" customWidth="1"/>
    <col min="7" max="7" width="11.625" style="14" bestFit="1" customWidth="1"/>
    <col min="8" max="8" width="10.00390625" style="14" bestFit="1" customWidth="1"/>
    <col min="9" max="10" width="7.875" style="14" bestFit="1" customWidth="1"/>
    <col min="11" max="12" width="21.25390625" style="14" hidden="1" customWidth="1"/>
    <col min="13" max="13" width="7.75390625" style="14" bestFit="1" customWidth="1"/>
    <col min="14" max="14" width="8.00390625" style="14" bestFit="1" customWidth="1"/>
    <col min="15" max="15" width="21.25390625" style="14" hidden="1" customWidth="1"/>
    <col min="16" max="16" width="10.75390625" style="14" hidden="1" customWidth="1"/>
    <col min="17" max="17" width="7.625" style="14" bestFit="1" customWidth="1"/>
    <col min="18" max="18" width="8.00390625" style="14" bestFit="1" customWidth="1"/>
    <col min="19" max="19" width="21.25390625" style="14" hidden="1" customWidth="1"/>
    <col min="20" max="20" width="11.375" style="14" hidden="1" customWidth="1"/>
    <col min="21" max="22" width="7.875" style="14" bestFit="1" customWidth="1"/>
    <col min="23" max="23" width="21.25390625" style="14" hidden="1" customWidth="1"/>
    <col min="24" max="24" width="11.625" style="14" hidden="1" customWidth="1"/>
    <col min="25" max="25" width="8.25390625" style="14" bestFit="1" customWidth="1"/>
    <col min="26" max="26" width="7.875" style="14" bestFit="1" customWidth="1"/>
    <col min="27" max="28" width="14.25390625" style="7" hidden="1" customWidth="1"/>
    <col min="29" max="29" width="7.625" style="7" bestFit="1" customWidth="1"/>
    <col min="30" max="30" width="7.25390625" style="7" bestFit="1" customWidth="1"/>
    <col min="31" max="31" width="7.75390625" style="7" bestFit="1" customWidth="1"/>
    <col min="32" max="32" width="9.375" style="7" customWidth="1"/>
    <col min="33" max="33" width="6.625" style="7" bestFit="1" customWidth="1"/>
    <col min="34" max="34" width="5.125" style="7" bestFit="1" customWidth="1"/>
    <col min="35" max="35" width="6.875" style="7" bestFit="1" customWidth="1"/>
    <col min="36" max="36" width="12.625" style="7" bestFit="1" customWidth="1"/>
    <col min="37" max="16384" width="9.125" style="7" bestFit="1" customWidth="1"/>
  </cols>
  <sheetData>
    <row r="1" spans="1:29" ht="12.75" customHeight="1" hidden="1">
      <c r="A1" s="1" t="s">
        <v>0</v>
      </c>
      <c r="B1" s="2" t="s">
        <v>185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187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22" t="s">
        <v>6</v>
      </c>
      <c r="B6" s="6" t="s">
        <v>186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12.7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12.75" hidden="1"/>
    <row r="10" ht="11.25" customHeight="1"/>
    <row r="11" spans="6:36" ht="21.75" customHeight="1">
      <c r="F11" s="63" t="s">
        <v>7</v>
      </c>
      <c r="G11" s="63" t="s">
        <v>1</v>
      </c>
      <c r="H11" s="63" t="s">
        <v>1</v>
      </c>
      <c r="I11" s="63" t="s">
        <v>1</v>
      </c>
      <c r="J11" s="63" t="s">
        <v>1</v>
      </c>
      <c r="K11" s="63" t="s">
        <v>1</v>
      </c>
      <c r="L11" s="63" t="s">
        <v>1</v>
      </c>
      <c r="M11" s="63" t="s">
        <v>1</v>
      </c>
      <c r="N11" s="63" t="s">
        <v>1</v>
      </c>
      <c r="O11" s="63" t="s">
        <v>1</v>
      </c>
      <c r="P11" s="63" t="s">
        <v>1</v>
      </c>
      <c r="Q11" s="63" t="s">
        <v>1</v>
      </c>
      <c r="R11" s="63" t="s">
        <v>1</v>
      </c>
      <c r="S11" s="63" t="s">
        <v>1</v>
      </c>
      <c r="T11" s="63" t="s">
        <v>1</v>
      </c>
      <c r="U11" s="63" t="s">
        <v>1</v>
      </c>
      <c r="V11" s="63" t="s">
        <v>1</v>
      </c>
      <c r="W11" s="63" t="s">
        <v>1</v>
      </c>
      <c r="X11" s="63" t="s">
        <v>1</v>
      </c>
      <c r="Y11" s="63" t="s">
        <v>1</v>
      </c>
      <c r="Z11" s="63" t="s">
        <v>1</v>
      </c>
      <c r="AA11" s="63" t="s">
        <v>1</v>
      </c>
      <c r="AB11" s="63" t="s">
        <v>1</v>
      </c>
      <c r="AC11" s="63" t="s">
        <v>1</v>
      </c>
      <c r="AD11" s="63" t="s">
        <v>1</v>
      </c>
      <c r="AE11" s="63" t="s">
        <v>1</v>
      </c>
      <c r="AF11" s="63" t="s">
        <v>1</v>
      </c>
      <c r="AG11" s="63" t="s">
        <v>1</v>
      </c>
      <c r="AH11" s="63" t="s">
        <v>1</v>
      </c>
      <c r="AI11" s="63" t="s">
        <v>1</v>
      </c>
      <c r="AJ11" s="63" t="s">
        <v>1</v>
      </c>
    </row>
    <row r="12" ht="12.75" hidden="1"/>
    <row r="13" spans="6:36" ht="12.75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2.75" hidden="1">
      <c r="F14" s="4" t="s">
        <v>13</v>
      </c>
      <c r="G14">
        <f>ButceYil-1</f>
        <v>2018</v>
      </c>
      <c r="H14" t="str">
        <f>ButceYil</f>
        <v>2019</v>
      </c>
      <c r="I14">
        <f>ButceYil-1</f>
        <v>2018</v>
      </c>
      <c r="J14" t="str">
        <f>ButceYil</f>
        <v>2019</v>
      </c>
      <c r="K14">
        <f>ButceYil-1</f>
        <v>2018</v>
      </c>
      <c r="L14" t="str">
        <f>ButceYil</f>
        <v>2019</v>
      </c>
      <c r="M14" t="s">
        <v>1</v>
      </c>
      <c r="N14" t="s">
        <v>1</v>
      </c>
      <c r="O14">
        <f>ButceYil-1</f>
        <v>2018</v>
      </c>
      <c r="P14" t="str">
        <f>ButceYil</f>
        <v>2019</v>
      </c>
      <c r="Q14">
        <f>ButceYil-1</f>
        <v>2018</v>
      </c>
      <c r="R14" t="str">
        <f>ButceYil</f>
        <v>2019</v>
      </c>
      <c r="S14">
        <f>ButceYil-1</f>
        <v>2018</v>
      </c>
      <c r="T14" t="str">
        <f>ButceYil</f>
        <v>2019</v>
      </c>
      <c r="U14">
        <f>ButceYil-1</f>
        <v>2018</v>
      </c>
      <c r="V14" t="str">
        <f>ButceYil</f>
        <v>2019</v>
      </c>
      <c r="W14">
        <f>ButceYil-1</f>
        <v>2018</v>
      </c>
      <c r="X14" t="str">
        <f>ButceYil</f>
        <v>2019</v>
      </c>
      <c r="Y14">
        <f>ButceYil-1</f>
        <v>2018</v>
      </c>
      <c r="Z14" t="str">
        <f>ButceYil</f>
        <v>2019</v>
      </c>
      <c r="AA14">
        <f>ButceYil-1</f>
        <v>2018</v>
      </c>
      <c r="AB14" t="str">
        <f>ButceYil</f>
        <v>2019</v>
      </c>
      <c r="AC14">
        <f>ButceYil-1</f>
        <v>2018</v>
      </c>
      <c r="AD14" t="str">
        <f>ButceYil</f>
        <v>2019</v>
      </c>
      <c r="AE14">
        <f>ButceYil-1</f>
        <v>2018</v>
      </c>
      <c r="AF14" t="str">
        <f>ButceYil</f>
        <v>2019</v>
      </c>
      <c r="AG14" t="s">
        <v>1</v>
      </c>
      <c r="AH14" t="s">
        <v>1</v>
      </c>
      <c r="AI14" t="s">
        <v>1</v>
      </c>
      <c r="AJ14" t="str">
        <f>ButceYil</f>
        <v>2019</v>
      </c>
    </row>
    <row r="15" spans="6:36" ht="12.75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6:36" ht="12.75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6:36" ht="12.75" hidden="1">
      <c r="F17" s="4" t="s">
        <v>16</v>
      </c>
      <c r="G17" t="str">
        <f aca="true" t="shared" si="0" ref="G17:L17">KurKod</f>
        <v>38.01</v>
      </c>
      <c r="H17" t="str">
        <f t="shared" si="0"/>
        <v>38.01</v>
      </c>
      <c r="I17" t="str">
        <f t="shared" si="0"/>
        <v>38.01</v>
      </c>
      <c r="J17" t="str">
        <f t="shared" si="0"/>
        <v>38.01</v>
      </c>
      <c r="K17" t="str">
        <f t="shared" si="0"/>
        <v>38.01</v>
      </c>
      <c r="L17" t="str">
        <f t="shared" si="0"/>
        <v>38.01</v>
      </c>
      <c r="M17" t="s">
        <v>1</v>
      </c>
      <c r="N17" t="s">
        <v>1</v>
      </c>
      <c r="O17" t="str">
        <f aca="true" t="shared" si="1" ref="O17:AF17">KurKod</f>
        <v>38.01</v>
      </c>
      <c r="P17" t="str">
        <f t="shared" si="1"/>
        <v>38.01</v>
      </c>
      <c r="Q17" t="str">
        <f t="shared" si="1"/>
        <v>38.01</v>
      </c>
      <c r="R17" t="str">
        <f t="shared" si="1"/>
        <v>38.01</v>
      </c>
      <c r="S17" t="str">
        <f t="shared" si="1"/>
        <v>38.01</v>
      </c>
      <c r="T17" t="str">
        <f t="shared" si="1"/>
        <v>38.01</v>
      </c>
      <c r="U17" t="str">
        <f t="shared" si="1"/>
        <v>38.01</v>
      </c>
      <c r="V17" t="str">
        <f t="shared" si="1"/>
        <v>38.01</v>
      </c>
      <c r="W17" t="str">
        <f t="shared" si="1"/>
        <v>38.01</v>
      </c>
      <c r="X17" t="str">
        <f t="shared" si="1"/>
        <v>38.01</v>
      </c>
      <c r="Y17" t="str">
        <f t="shared" si="1"/>
        <v>38.01</v>
      </c>
      <c r="Z17" t="str">
        <f t="shared" si="1"/>
        <v>38.01</v>
      </c>
      <c r="AA17" t="str">
        <f t="shared" si="1"/>
        <v>38.01</v>
      </c>
      <c r="AB17" t="str">
        <f t="shared" si="1"/>
        <v>38.01</v>
      </c>
      <c r="AC17" t="str">
        <f t="shared" si="1"/>
        <v>38.01</v>
      </c>
      <c r="AD17" t="str">
        <f t="shared" si="1"/>
        <v>38.01</v>
      </c>
      <c r="AE17" t="str">
        <f t="shared" si="1"/>
        <v>38.01</v>
      </c>
      <c r="AF17" t="str">
        <f t="shared" si="1"/>
        <v>38.01</v>
      </c>
      <c r="AG17" t="s">
        <v>1</v>
      </c>
      <c r="AH17" t="s">
        <v>1</v>
      </c>
      <c r="AI17" t="s">
        <v>1</v>
      </c>
      <c r="AJ17" t="str">
        <f>KurKod</f>
        <v>38.01</v>
      </c>
    </row>
    <row r="18" spans="6:32" ht="12.75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 hidden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2" ht="15" customHeight="1">
      <c r="F20" s="19" t="s">
        <v>17</v>
      </c>
      <c r="G20" s="21" t="str">
        <f>ButceYil</f>
        <v>2019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6:30" ht="20.25" customHeight="1">
      <c r="F21" s="19" t="s">
        <v>18</v>
      </c>
      <c r="G21" s="62" t="str">
        <f>Kurum</f>
        <v>38.01 - YÜKSEKÖĞRETİM KURULU</v>
      </c>
      <c r="H21" s="62" t="s">
        <v>1</v>
      </c>
      <c r="I21" s="62" t="s">
        <v>1</v>
      </c>
      <c r="J21" s="62" t="s">
        <v>1</v>
      </c>
      <c r="K21" s="62" t="s">
        <v>1</v>
      </c>
      <c r="L21" s="62" t="s">
        <v>1</v>
      </c>
      <c r="M21" s="62" t="s">
        <v>1</v>
      </c>
      <c r="N21" s="62" t="s">
        <v>1</v>
      </c>
      <c r="O21" s="62" t="s">
        <v>1</v>
      </c>
      <c r="P21" s="62" t="s">
        <v>1</v>
      </c>
      <c r="Q21" s="62" t="s">
        <v>1</v>
      </c>
      <c r="R21" s="62" t="s">
        <v>1</v>
      </c>
      <c r="S21" s="62" t="s">
        <v>1</v>
      </c>
      <c r="T21" s="62" t="s">
        <v>1</v>
      </c>
      <c r="U21" s="62" t="s">
        <v>1</v>
      </c>
      <c r="V21" s="62" t="s">
        <v>1</v>
      </c>
      <c r="W21" s="62" t="s">
        <v>1</v>
      </c>
      <c r="X21" s="62" t="s">
        <v>1</v>
      </c>
      <c r="Y21" s="62" t="s">
        <v>1</v>
      </c>
      <c r="Z21" s="62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6:36" ht="34.5" customHeight="1">
      <c r="F22" s="64" t="s">
        <v>1</v>
      </c>
      <c r="G22" s="61" t="str">
        <f>ButceYil-1&amp;" "&amp;"GERÇEKLEŞME TOPLAMI"</f>
        <v>2018 GERÇEKLEŞME TOPLAMI</v>
      </c>
      <c r="H22" s="61" t="str">
        <f>ButceYil&amp;" "&amp;"BAŞLANGIÇ ÖDENEĞİ"</f>
        <v>2019 BAŞLANGIÇ ÖDENEĞİ</v>
      </c>
      <c r="I22" s="61" t="s">
        <v>19</v>
      </c>
      <c r="J22" s="61" t="s">
        <v>1</v>
      </c>
      <c r="K22" s="61" t="s">
        <v>20</v>
      </c>
      <c r="L22" s="61" t="s">
        <v>1</v>
      </c>
      <c r="M22" s="61" t="s">
        <v>20</v>
      </c>
      <c r="N22" s="61" t="s">
        <v>1</v>
      </c>
      <c r="O22" s="61" t="s">
        <v>21</v>
      </c>
      <c r="P22" s="61" t="s">
        <v>1</v>
      </c>
      <c r="Q22" s="61" t="s">
        <v>21</v>
      </c>
      <c r="R22" s="61" t="s">
        <v>1</v>
      </c>
      <c r="S22" s="61" t="s">
        <v>22</v>
      </c>
      <c r="T22" s="61" t="s">
        <v>1</v>
      </c>
      <c r="U22" s="61" t="s">
        <v>22</v>
      </c>
      <c r="V22" s="61" t="s">
        <v>1</v>
      </c>
      <c r="W22" s="61" t="s">
        <v>23</v>
      </c>
      <c r="X22" s="61" t="s">
        <v>1</v>
      </c>
      <c r="Y22" s="61" t="s">
        <v>23</v>
      </c>
      <c r="Z22" s="61" t="s">
        <v>1</v>
      </c>
      <c r="AA22" s="61" t="s">
        <v>24</v>
      </c>
      <c r="AB22" s="61" t="s">
        <v>1</v>
      </c>
      <c r="AC22" s="61" t="s">
        <v>24</v>
      </c>
      <c r="AD22" s="61" t="s">
        <v>1</v>
      </c>
      <c r="AE22" s="61" t="s">
        <v>25</v>
      </c>
      <c r="AF22" s="61" t="s">
        <v>1</v>
      </c>
      <c r="AG22" s="61" t="s">
        <v>26</v>
      </c>
      <c r="AH22" s="61" t="s">
        <v>27</v>
      </c>
      <c r="AI22" s="61" t="s">
        <v>1</v>
      </c>
      <c r="AJ22" s="61" t="str">
        <f>ButceYil&amp;" "&amp;"YILSONU GERÇEKLEŞME TAHMİNİ"</f>
        <v>2019 YILSONU GERÇEKLEŞME TAHMİNİ</v>
      </c>
    </row>
    <row r="23" spans="1:36" ht="14.25" customHeight="1">
      <c r="A23" s="4" t="s">
        <v>8</v>
      </c>
      <c r="B23" s="15" t="s">
        <v>28</v>
      </c>
      <c r="F23" s="64" t="s">
        <v>1</v>
      </c>
      <c r="G23" s="61" t="s">
        <v>1</v>
      </c>
      <c r="H23" s="61" t="s">
        <v>1</v>
      </c>
      <c r="I23" s="46">
        <f>ButceYil-1</f>
        <v>2018</v>
      </c>
      <c r="J23" s="46" t="str">
        <f>ButceYil</f>
        <v>2019</v>
      </c>
      <c r="K23" s="46">
        <f>ButceYil-1</f>
        <v>2018</v>
      </c>
      <c r="L23" s="46" t="str">
        <f>ButceYil</f>
        <v>2019</v>
      </c>
      <c r="M23" s="46">
        <f>ButceYil-1</f>
        <v>2018</v>
      </c>
      <c r="N23" s="46" t="str">
        <f>ButceYil</f>
        <v>2019</v>
      </c>
      <c r="O23" s="46">
        <f>ButceYil-1</f>
        <v>2018</v>
      </c>
      <c r="P23" s="46" t="str">
        <f>ButceYil</f>
        <v>2019</v>
      </c>
      <c r="Q23" s="46">
        <f>ButceYil-1</f>
        <v>2018</v>
      </c>
      <c r="R23" s="46" t="str">
        <f>ButceYil</f>
        <v>2019</v>
      </c>
      <c r="S23" s="46">
        <f>ButceYil-1</f>
        <v>2018</v>
      </c>
      <c r="T23" s="46" t="str">
        <f>ButceYil</f>
        <v>2019</v>
      </c>
      <c r="U23" s="46">
        <f>ButceYil-1</f>
        <v>2018</v>
      </c>
      <c r="V23" s="46" t="str">
        <f>ButceYil</f>
        <v>2019</v>
      </c>
      <c r="W23" s="46">
        <f>ButceYil-1</f>
        <v>2018</v>
      </c>
      <c r="X23" s="46" t="str">
        <f>ButceYil</f>
        <v>2019</v>
      </c>
      <c r="Y23" s="46">
        <f>ButceYil-1</f>
        <v>2018</v>
      </c>
      <c r="Z23" s="46" t="str">
        <f>ButceYil</f>
        <v>2019</v>
      </c>
      <c r="AA23" s="46">
        <f>ButceYil-1</f>
        <v>2018</v>
      </c>
      <c r="AB23" s="46" t="str">
        <f>ButceYil</f>
        <v>2019</v>
      </c>
      <c r="AC23" s="46">
        <f>ButceYil-1</f>
        <v>2018</v>
      </c>
      <c r="AD23" s="46" t="str">
        <f>ButceYil</f>
        <v>2019</v>
      </c>
      <c r="AE23" s="46">
        <f>ButceYil-1</f>
        <v>2018</v>
      </c>
      <c r="AF23" s="46" t="str">
        <f>ButceYil</f>
        <v>2019</v>
      </c>
      <c r="AG23" s="61" t="s">
        <v>1</v>
      </c>
      <c r="AH23" s="46">
        <f>ButceYil-1</f>
        <v>2018</v>
      </c>
      <c r="AI23" s="46" t="str">
        <f>ButceYil</f>
        <v>2019</v>
      </c>
      <c r="AJ23" s="61" t="s">
        <v>1</v>
      </c>
    </row>
    <row r="24" spans="1:36" ht="16.5" customHeight="1">
      <c r="A24" s="16" t="s">
        <v>1</v>
      </c>
      <c r="B24" s="16" t="s">
        <v>1</v>
      </c>
      <c r="F24" s="47" t="s">
        <v>29</v>
      </c>
      <c r="G24" s="48">
        <f aca="true" t="shared" si="2" ref="G24:AF24">G25+G33+G43+G51+G58+G63+G68-G71</f>
        <v>179090798.77</v>
      </c>
      <c r="H24" s="48">
        <f t="shared" si="2"/>
        <v>86987000</v>
      </c>
      <c r="I24" s="48">
        <f t="shared" si="2"/>
        <v>1226833.74</v>
      </c>
      <c r="J24" s="48">
        <f t="shared" si="2"/>
        <v>1226946.26</v>
      </c>
      <c r="K24" s="48">
        <f t="shared" si="2"/>
        <v>3933338.6900000004</v>
      </c>
      <c r="L24" s="48">
        <f t="shared" si="2"/>
        <v>14535880.01</v>
      </c>
      <c r="M24" s="48">
        <f t="shared" si="2"/>
        <v>2706504.95</v>
      </c>
      <c r="N24" s="48">
        <f t="shared" si="2"/>
        <v>13308933.75</v>
      </c>
      <c r="O24" s="48">
        <f t="shared" si="2"/>
        <v>4457095.16</v>
      </c>
      <c r="P24" s="48">
        <f t="shared" si="2"/>
        <v>104541114.47999999</v>
      </c>
      <c r="Q24" s="48">
        <f t="shared" si="2"/>
        <v>523756.46999999986</v>
      </c>
      <c r="R24" s="48">
        <f t="shared" si="2"/>
        <v>90005234.47</v>
      </c>
      <c r="S24" s="48">
        <f t="shared" si="2"/>
        <v>45482000.089999996</v>
      </c>
      <c r="T24" s="48">
        <f t="shared" si="2"/>
        <v>110080265.08</v>
      </c>
      <c r="U24" s="48">
        <f t="shared" si="2"/>
        <v>41024904.93</v>
      </c>
      <c r="V24" s="48">
        <f t="shared" si="2"/>
        <v>5539150.600000005</v>
      </c>
      <c r="W24" s="48">
        <f t="shared" si="2"/>
        <v>62256371.25</v>
      </c>
      <c r="X24" s="48">
        <f t="shared" si="2"/>
        <v>152695079.73</v>
      </c>
      <c r="Y24" s="48">
        <f t="shared" si="2"/>
        <v>16774371.159999998</v>
      </c>
      <c r="Z24" s="48">
        <f t="shared" si="2"/>
        <v>42614814.65</v>
      </c>
      <c r="AA24" s="48">
        <f t="shared" si="2"/>
        <v>68837334.85000001</v>
      </c>
      <c r="AB24" s="48">
        <f t="shared" si="2"/>
        <v>153103938.35</v>
      </c>
      <c r="AC24" s="48">
        <f t="shared" si="2"/>
        <v>6580963.600000005</v>
      </c>
      <c r="AD24" s="48">
        <f t="shared" si="2"/>
        <v>408858.6200000029</v>
      </c>
      <c r="AE24" s="48">
        <f t="shared" si="2"/>
        <v>68837334.85000001</v>
      </c>
      <c r="AF24" s="48">
        <f t="shared" si="2"/>
        <v>153103938.35</v>
      </c>
      <c r="AG24" s="49">
        <f>IF(AF24=0,0,IF(AE24=0,0,(AF24-AE24)/AE24*100))</f>
        <v>122.41409938897421</v>
      </c>
      <c r="AH24" s="49">
        <f>IF(AE24=0,0,IF(G24=0,0,AE24/G24*100))</f>
        <v>38.437114202838174</v>
      </c>
      <c r="AI24" s="49">
        <f>IF(AF24=0,0,IF(H24=0,0,AF24/H24*100))</f>
        <v>176.0078383551565</v>
      </c>
      <c r="AJ24" s="50">
        <v>0</v>
      </c>
    </row>
    <row r="25" spans="1:36" s="20" customFormat="1" ht="16.5" customHeight="1">
      <c r="A25" s="15" t="s">
        <v>1</v>
      </c>
      <c r="B25" s="20" t="s">
        <v>30</v>
      </c>
      <c r="F25" s="47" t="s">
        <v>31</v>
      </c>
      <c r="G25" s="51">
        <v>0</v>
      </c>
      <c r="H25" s="51">
        <v>0</v>
      </c>
      <c r="I25" s="51">
        <v>0</v>
      </c>
      <c r="J25" s="52">
        <v>0</v>
      </c>
      <c r="K25" s="51">
        <v>0</v>
      </c>
      <c r="L25" s="52">
        <v>0</v>
      </c>
      <c r="M25" s="51">
        <f aca="true" t="shared" si="3" ref="M25:M56">IF(K25=0,0,K25-I25)</f>
        <v>0</v>
      </c>
      <c r="N25" s="52">
        <f aca="true" t="shared" si="4" ref="N25:N56">IF(L25=0,0,L25-J25)</f>
        <v>0</v>
      </c>
      <c r="O25" s="51">
        <v>0</v>
      </c>
      <c r="P25" s="52">
        <v>0</v>
      </c>
      <c r="Q25" s="51">
        <f aca="true" t="shared" si="5" ref="Q25:Q56">IF(O25=0,0,O25-K25)</f>
        <v>0</v>
      </c>
      <c r="R25" s="52">
        <f aca="true" t="shared" si="6" ref="R25:R56">IF(P25=0,0,P25-L25)</f>
        <v>0</v>
      </c>
      <c r="S25" s="51">
        <v>0</v>
      </c>
      <c r="T25" s="52">
        <v>0</v>
      </c>
      <c r="U25" s="51">
        <f aca="true" t="shared" si="7" ref="U25:U56">IF(S25=0,0,S25-O25)</f>
        <v>0</v>
      </c>
      <c r="V25" s="52">
        <f aca="true" t="shared" si="8" ref="V25:V56">IF(T25=0,0,T25-P25)</f>
        <v>0</v>
      </c>
      <c r="W25" s="51">
        <v>0</v>
      </c>
      <c r="X25" s="52">
        <v>0</v>
      </c>
      <c r="Y25" s="51">
        <f aca="true" t="shared" si="9" ref="Y25:Y56">IF(W25=0,0,W25-S25)</f>
        <v>0</v>
      </c>
      <c r="Z25" s="52">
        <f aca="true" t="shared" si="10" ref="Z25:Z56">IF(X25=0,0,X25-T25)</f>
        <v>0</v>
      </c>
      <c r="AA25" s="51">
        <v>0</v>
      </c>
      <c r="AB25" s="52">
        <v>0</v>
      </c>
      <c r="AC25" s="51">
        <f aca="true" t="shared" si="11" ref="AC25:AC56">IF(AA25=0,0,AA25-W25)</f>
        <v>0</v>
      </c>
      <c r="AD25" s="52">
        <f aca="true" t="shared" si="12" ref="AD25:AD56">IF(AB25=0,0,AB25-X25)</f>
        <v>0</v>
      </c>
      <c r="AE25" s="51">
        <v>0</v>
      </c>
      <c r="AF25" s="52">
        <v>0</v>
      </c>
      <c r="AG25" s="49">
        <f aca="true" t="shared" si="13" ref="AG25:AG35">IF(AF25=0,0,IF(AE25=0,0,(AF25-AE25)/AE25*100))</f>
        <v>0</v>
      </c>
      <c r="AH25" s="49">
        <f aca="true" t="shared" si="14" ref="AH25:AH56">IF(AE25=0,0,IF(G25=0,0,AE25/G25*100))</f>
        <v>0</v>
      </c>
      <c r="AI25" s="49">
        <f aca="true" t="shared" si="15" ref="AI25:AI56">IF(AF25=0,0,IF(H25=0,0,AF25/H25*100))</f>
        <v>0</v>
      </c>
      <c r="AJ25" s="53">
        <v>0</v>
      </c>
    </row>
    <row r="26" spans="1:36" ht="16.5" customHeight="1">
      <c r="A26" s="16" t="s">
        <v>1</v>
      </c>
      <c r="B26" s="7" t="s">
        <v>32</v>
      </c>
      <c r="F26" s="54" t="s">
        <v>33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7">
        <f t="shared" si="3"/>
        <v>0</v>
      </c>
      <c r="N26" s="18">
        <f t="shared" si="4"/>
        <v>0</v>
      </c>
      <c r="O26" s="17">
        <v>0</v>
      </c>
      <c r="P26" s="18">
        <v>0</v>
      </c>
      <c r="Q26" s="17">
        <f t="shared" si="5"/>
        <v>0</v>
      </c>
      <c r="R26" s="18">
        <f t="shared" si="6"/>
        <v>0</v>
      </c>
      <c r="S26" s="17">
        <v>0</v>
      </c>
      <c r="T26" s="18">
        <v>0</v>
      </c>
      <c r="U26" s="17">
        <f t="shared" si="7"/>
        <v>0</v>
      </c>
      <c r="V26" s="18">
        <f t="shared" si="8"/>
        <v>0</v>
      </c>
      <c r="W26" s="17">
        <v>0</v>
      </c>
      <c r="X26" s="18">
        <v>0</v>
      </c>
      <c r="Y26" s="17">
        <f t="shared" si="9"/>
        <v>0</v>
      </c>
      <c r="Z26" s="18">
        <f t="shared" si="10"/>
        <v>0</v>
      </c>
      <c r="AA26" s="17">
        <v>0</v>
      </c>
      <c r="AB26" s="18">
        <v>0</v>
      </c>
      <c r="AC26" s="17">
        <f t="shared" si="11"/>
        <v>0</v>
      </c>
      <c r="AD26" s="18">
        <f t="shared" si="12"/>
        <v>0</v>
      </c>
      <c r="AE26" s="17">
        <v>0</v>
      </c>
      <c r="AF26" s="18">
        <v>0</v>
      </c>
      <c r="AG26" s="59">
        <f t="shared" si="13"/>
        <v>0</v>
      </c>
      <c r="AH26" s="59">
        <f t="shared" si="14"/>
        <v>0</v>
      </c>
      <c r="AI26" s="59">
        <f t="shared" si="15"/>
        <v>0</v>
      </c>
      <c r="AJ26" s="55">
        <v>0</v>
      </c>
    </row>
    <row r="27" spans="1:36" ht="16.5" customHeight="1">
      <c r="A27" s="16" t="s">
        <v>1</v>
      </c>
      <c r="B27" s="7" t="s">
        <v>34</v>
      </c>
      <c r="F27" s="54" t="s">
        <v>35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7">
        <f t="shared" si="3"/>
        <v>0</v>
      </c>
      <c r="N27" s="18">
        <f t="shared" si="4"/>
        <v>0</v>
      </c>
      <c r="O27" s="17">
        <v>0</v>
      </c>
      <c r="P27" s="18">
        <v>0</v>
      </c>
      <c r="Q27" s="17">
        <f t="shared" si="5"/>
        <v>0</v>
      </c>
      <c r="R27" s="18">
        <f t="shared" si="6"/>
        <v>0</v>
      </c>
      <c r="S27" s="17">
        <v>0</v>
      </c>
      <c r="T27" s="18">
        <v>0</v>
      </c>
      <c r="U27" s="17">
        <f t="shared" si="7"/>
        <v>0</v>
      </c>
      <c r="V27" s="18">
        <f t="shared" si="8"/>
        <v>0</v>
      </c>
      <c r="W27" s="17">
        <v>0</v>
      </c>
      <c r="X27" s="18">
        <v>0</v>
      </c>
      <c r="Y27" s="17">
        <f t="shared" si="9"/>
        <v>0</v>
      </c>
      <c r="Z27" s="18">
        <f t="shared" si="10"/>
        <v>0</v>
      </c>
      <c r="AA27" s="17">
        <v>0</v>
      </c>
      <c r="AB27" s="18">
        <v>0</v>
      </c>
      <c r="AC27" s="17">
        <f t="shared" si="11"/>
        <v>0</v>
      </c>
      <c r="AD27" s="18">
        <f t="shared" si="12"/>
        <v>0</v>
      </c>
      <c r="AE27" s="17">
        <v>0</v>
      </c>
      <c r="AF27" s="18">
        <v>0</v>
      </c>
      <c r="AG27" s="59">
        <f t="shared" si="13"/>
        <v>0</v>
      </c>
      <c r="AH27" s="59">
        <f t="shared" si="14"/>
        <v>0</v>
      </c>
      <c r="AI27" s="59">
        <f t="shared" si="15"/>
        <v>0</v>
      </c>
      <c r="AJ27" s="55">
        <v>0</v>
      </c>
    </row>
    <row r="28" spans="1:36" ht="16.5" customHeight="1">
      <c r="A28" s="16" t="s">
        <v>1</v>
      </c>
      <c r="B28" s="7" t="s">
        <v>36</v>
      </c>
      <c r="F28" s="54" t="s">
        <v>37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7">
        <f t="shared" si="3"/>
        <v>0</v>
      </c>
      <c r="N28" s="18">
        <f t="shared" si="4"/>
        <v>0</v>
      </c>
      <c r="O28" s="17">
        <v>0</v>
      </c>
      <c r="P28" s="18">
        <v>0</v>
      </c>
      <c r="Q28" s="17">
        <f t="shared" si="5"/>
        <v>0</v>
      </c>
      <c r="R28" s="18">
        <f t="shared" si="6"/>
        <v>0</v>
      </c>
      <c r="S28" s="17">
        <v>0</v>
      </c>
      <c r="T28" s="18">
        <v>0</v>
      </c>
      <c r="U28" s="17">
        <f t="shared" si="7"/>
        <v>0</v>
      </c>
      <c r="V28" s="18">
        <f t="shared" si="8"/>
        <v>0</v>
      </c>
      <c r="W28" s="17">
        <v>0</v>
      </c>
      <c r="X28" s="18">
        <v>0</v>
      </c>
      <c r="Y28" s="17">
        <f t="shared" si="9"/>
        <v>0</v>
      </c>
      <c r="Z28" s="18">
        <f t="shared" si="10"/>
        <v>0</v>
      </c>
      <c r="AA28" s="17">
        <v>0</v>
      </c>
      <c r="AB28" s="18">
        <v>0</v>
      </c>
      <c r="AC28" s="17">
        <f t="shared" si="11"/>
        <v>0</v>
      </c>
      <c r="AD28" s="18">
        <f t="shared" si="12"/>
        <v>0</v>
      </c>
      <c r="AE28" s="17">
        <v>0</v>
      </c>
      <c r="AF28" s="18">
        <v>0</v>
      </c>
      <c r="AG28" s="59">
        <f t="shared" si="13"/>
        <v>0</v>
      </c>
      <c r="AH28" s="59">
        <f t="shared" si="14"/>
        <v>0</v>
      </c>
      <c r="AI28" s="59">
        <f t="shared" si="15"/>
        <v>0</v>
      </c>
      <c r="AJ28" s="55">
        <v>0</v>
      </c>
    </row>
    <row r="29" spans="1:36" ht="16.5" customHeight="1">
      <c r="A29" s="16" t="s">
        <v>1</v>
      </c>
      <c r="B29" s="7" t="s">
        <v>38</v>
      </c>
      <c r="F29" s="54" t="s">
        <v>39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7">
        <f t="shared" si="3"/>
        <v>0</v>
      </c>
      <c r="N29" s="18">
        <f t="shared" si="4"/>
        <v>0</v>
      </c>
      <c r="O29" s="17">
        <v>0</v>
      </c>
      <c r="P29" s="18">
        <v>0</v>
      </c>
      <c r="Q29" s="17">
        <f t="shared" si="5"/>
        <v>0</v>
      </c>
      <c r="R29" s="18">
        <f t="shared" si="6"/>
        <v>0</v>
      </c>
      <c r="S29" s="17">
        <v>0</v>
      </c>
      <c r="T29" s="18">
        <v>0</v>
      </c>
      <c r="U29" s="17">
        <f t="shared" si="7"/>
        <v>0</v>
      </c>
      <c r="V29" s="18">
        <f t="shared" si="8"/>
        <v>0</v>
      </c>
      <c r="W29" s="17">
        <v>0</v>
      </c>
      <c r="X29" s="18">
        <v>0</v>
      </c>
      <c r="Y29" s="17">
        <f t="shared" si="9"/>
        <v>0</v>
      </c>
      <c r="Z29" s="18">
        <f t="shared" si="10"/>
        <v>0</v>
      </c>
      <c r="AA29" s="17">
        <v>0</v>
      </c>
      <c r="AB29" s="18">
        <v>0</v>
      </c>
      <c r="AC29" s="17">
        <f t="shared" si="11"/>
        <v>0</v>
      </c>
      <c r="AD29" s="18">
        <f t="shared" si="12"/>
        <v>0</v>
      </c>
      <c r="AE29" s="17">
        <v>0</v>
      </c>
      <c r="AF29" s="18">
        <v>0</v>
      </c>
      <c r="AG29" s="59">
        <f t="shared" si="13"/>
        <v>0</v>
      </c>
      <c r="AH29" s="59">
        <f t="shared" si="14"/>
        <v>0</v>
      </c>
      <c r="AI29" s="59">
        <f t="shared" si="15"/>
        <v>0</v>
      </c>
      <c r="AJ29" s="55">
        <v>0</v>
      </c>
    </row>
    <row r="30" spans="2:36" ht="16.5" customHeight="1">
      <c r="B30" s="7" t="s">
        <v>40</v>
      </c>
      <c r="F30" s="54" t="s">
        <v>41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7">
        <f t="shared" si="3"/>
        <v>0</v>
      </c>
      <c r="N30" s="18">
        <f t="shared" si="4"/>
        <v>0</v>
      </c>
      <c r="O30" s="17">
        <v>0</v>
      </c>
      <c r="P30" s="18">
        <v>0</v>
      </c>
      <c r="Q30" s="17">
        <f t="shared" si="5"/>
        <v>0</v>
      </c>
      <c r="R30" s="18">
        <f t="shared" si="6"/>
        <v>0</v>
      </c>
      <c r="S30" s="17">
        <v>0</v>
      </c>
      <c r="T30" s="18">
        <v>0</v>
      </c>
      <c r="U30" s="17">
        <f t="shared" si="7"/>
        <v>0</v>
      </c>
      <c r="V30" s="18">
        <f t="shared" si="8"/>
        <v>0</v>
      </c>
      <c r="W30" s="17">
        <v>0</v>
      </c>
      <c r="X30" s="18">
        <v>0</v>
      </c>
      <c r="Y30" s="17">
        <f t="shared" si="9"/>
        <v>0</v>
      </c>
      <c r="Z30" s="18">
        <f t="shared" si="10"/>
        <v>0</v>
      </c>
      <c r="AA30" s="17">
        <v>0</v>
      </c>
      <c r="AB30" s="18">
        <v>0</v>
      </c>
      <c r="AC30" s="17">
        <f t="shared" si="11"/>
        <v>0</v>
      </c>
      <c r="AD30" s="18">
        <f t="shared" si="12"/>
        <v>0</v>
      </c>
      <c r="AE30" s="17">
        <v>0</v>
      </c>
      <c r="AF30" s="18">
        <v>0</v>
      </c>
      <c r="AG30" s="59">
        <f t="shared" si="13"/>
        <v>0</v>
      </c>
      <c r="AH30" s="59">
        <f t="shared" si="14"/>
        <v>0</v>
      </c>
      <c r="AI30" s="59">
        <f t="shared" si="15"/>
        <v>0</v>
      </c>
      <c r="AJ30" s="55">
        <v>0</v>
      </c>
    </row>
    <row r="31" spans="1:36" ht="16.5" customHeight="1">
      <c r="A31" s="16" t="s">
        <v>1</v>
      </c>
      <c r="B31" s="7" t="s">
        <v>42</v>
      </c>
      <c r="F31" s="54" t="s">
        <v>43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7">
        <f t="shared" si="3"/>
        <v>0</v>
      </c>
      <c r="N31" s="18">
        <f t="shared" si="4"/>
        <v>0</v>
      </c>
      <c r="O31" s="17">
        <v>0</v>
      </c>
      <c r="P31" s="18">
        <v>0</v>
      </c>
      <c r="Q31" s="17">
        <f t="shared" si="5"/>
        <v>0</v>
      </c>
      <c r="R31" s="18">
        <f t="shared" si="6"/>
        <v>0</v>
      </c>
      <c r="S31" s="17">
        <v>0</v>
      </c>
      <c r="T31" s="18">
        <v>0</v>
      </c>
      <c r="U31" s="17">
        <f t="shared" si="7"/>
        <v>0</v>
      </c>
      <c r="V31" s="18">
        <f t="shared" si="8"/>
        <v>0</v>
      </c>
      <c r="W31" s="17">
        <v>0</v>
      </c>
      <c r="X31" s="18">
        <v>0</v>
      </c>
      <c r="Y31" s="17">
        <f t="shared" si="9"/>
        <v>0</v>
      </c>
      <c r="Z31" s="18">
        <f t="shared" si="10"/>
        <v>0</v>
      </c>
      <c r="AA31" s="17">
        <v>0</v>
      </c>
      <c r="AB31" s="18">
        <v>0</v>
      </c>
      <c r="AC31" s="17">
        <f t="shared" si="11"/>
        <v>0</v>
      </c>
      <c r="AD31" s="18">
        <f t="shared" si="12"/>
        <v>0</v>
      </c>
      <c r="AE31" s="17">
        <v>0</v>
      </c>
      <c r="AF31" s="18">
        <v>0</v>
      </c>
      <c r="AG31" s="59">
        <f t="shared" si="13"/>
        <v>0</v>
      </c>
      <c r="AH31" s="59">
        <f t="shared" si="14"/>
        <v>0</v>
      </c>
      <c r="AI31" s="59">
        <f t="shared" si="15"/>
        <v>0</v>
      </c>
      <c r="AJ31" s="55">
        <v>0</v>
      </c>
    </row>
    <row r="32" spans="2:36" ht="16.5" customHeight="1">
      <c r="B32" s="7" t="s">
        <v>44</v>
      </c>
      <c r="F32" s="54" t="s">
        <v>45</v>
      </c>
      <c r="G32" s="17">
        <v>0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7">
        <f t="shared" si="3"/>
        <v>0</v>
      </c>
      <c r="N32" s="18">
        <f t="shared" si="4"/>
        <v>0</v>
      </c>
      <c r="O32" s="17">
        <v>0</v>
      </c>
      <c r="P32" s="18">
        <v>0</v>
      </c>
      <c r="Q32" s="17">
        <f t="shared" si="5"/>
        <v>0</v>
      </c>
      <c r="R32" s="18">
        <f t="shared" si="6"/>
        <v>0</v>
      </c>
      <c r="S32" s="17">
        <v>0</v>
      </c>
      <c r="T32" s="18">
        <v>0</v>
      </c>
      <c r="U32" s="17">
        <f t="shared" si="7"/>
        <v>0</v>
      </c>
      <c r="V32" s="18">
        <f t="shared" si="8"/>
        <v>0</v>
      </c>
      <c r="W32" s="17">
        <v>0</v>
      </c>
      <c r="X32" s="18">
        <v>0</v>
      </c>
      <c r="Y32" s="17">
        <f t="shared" si="9"/>
        <v>0</v>
      </c>
      <c r="Z32" s="18">
        <f t="shared" si="10"/>
        <v>0</v>
      </c>
      <c r="AA32" s="17">
        <v>0</v>
      </c>
      <c r="AB32" s="18">
        <v>0</v>
      </c>
      <c r="AC32" s="17">
        <f t="shared" si="11"/>
        <v>0</v>
      </c>
      <c r="AD32" s="18">
        <f t="shared" si="12"/>
        <v>0</v>
      </c>
      <c r="AE32" s="17">
        <v>0</v>
      </c>
      <c r="AF32" s="18">
        <v>0</v>
      </c>
      <c r="AG32" s="59">
        <f t="shared" si="13"/>
        <v>0</v>
      </c>
      <c r="AH32" s="59">
        <f t="shared" si="14"/>
        <v>0</v>
      </c>
      <c r="AI32" s="59">
        <f t="shared" si="15"/>
        <v>0</v>
      </c>
      <c r="AJ32" s="55">
        <v>0</v>
      </c>
    </row>
    <row r="33" spans="2:36" s="20" customFormat="1" ht="16.5" customHeight="1">
      <c r="B33" s="20" t="s">
        <v>46</v>
      </c>
      <c r="F33" s="47" t="s">
        <v>47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2">
        <v>0</v>
      </c>
      <c r="M33" s="51">
        <f t="shared" si="3"/>
        <v>0</v>
      </c>
      <c r="N33" s="52">
        <f t="shared" si="4"/>
        <v>0</v>
      </c>
      <c r="O33" s="51">
        <v>0</v>
      </c>
      <c r="P33" s="52">
        <v>0</v>
      </c>
      <c r="Q33" s="51">
        <f t="shared" si="5"/>
        <v>0</v>
      </c>
      <c r="R33" s="52">
        <f t="shared" si="6"/>
        <v>0</v>
      </c>
      <c r="S33" s="51">
        <v>0</v>
      </c>
      <c r="T33" s="52">
        <v>0</v>
      </c>
      <c r="U33" s="51">
        <f t="shared" si="7"/>
        <v>0</v>
      </c>
      <c r="V33" s="52">
        <f t="shared" si="8"/>
        <v>0</v>
      </c>
      <c r="W33" s="51">
        <v>0</v>
      </c>
      <c r="X33" s="52">
        <v>0</v>
      </c>
      <c r="Y33" s="51">
        <f t="shared" si="9"/>
        <v>0</v>
      </c>
      <c r="Z33" s="52">
        <f t="shared" si="10"/>
        <v>0</v>
      </c>
      <c r="AA33" s="51">
        <v>0</v>
      </c>
      <c r="AB33" s="52">
        <v>0</v>
      </c>
      <c r="AC33" s="51">
        <f t="shared" si="11"/>
        <v>0</v>
      </c>
      <c r="AD33" s="52">
        <f t="shared" si="12"/>
        <v>0</v>
      </c>
      <c r="AE33" s="51">
        <v>0</v>
      </c>
      <c r="AF33" s="52"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53">
        <v>0</v>
      </c>
    </row>
    <row r="34" spans="2:36" ht="16.5" customHeight="1">
      <c r="B34" s="7" t="s">
        <v>48</v>
      </c>
      <c r="F34" s="56" t="s">
        <v>49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7">
        <f t="shared" si="3"/>
        <v>0</v>
      </c>
      <c r="N34" s="18">
        <f t="shared" si="4"/>
        <v>0</v>
      </c>
      <c r="O34" s="17">
        <v>0</v>
      </c>
      <c r="P34" s="18">
        <v>0</v>
      </c>
      <c r="Q34" s="17">
        <f t="shared" si="5"/>
        <v>0</v>
      </c>
      <c r="R34" s="18">
        <f t="shared" si="6"/>
        <v>0</v>
      </c>
      <c r="S34" s="17">
        <v>0</v>
      </c>
      <c r="T34" s="18">
        <v>0</v>
      </c>
      <c r="U34" s="17">
        <f t="shared" si="7"/>
        <v>0</v>
      </c>
      <c r="V34" s="18">
        <f t="shared" si="8"/>
        <v>0</v>
      </c>
      <c r="W34" s="17">
        <v>0</v>
      </c>
      <c r="X34" s="18">
        <v>0</v>
      </c>
      <c r="Y34" s="17">
        <f t="shared" si="9"/>
        <v>0</v>
      </c>
      <c r="Z34" s="18">
        <f t="shared" si="10"/>
        <v>0</v>
      </c>
      <c r="AA34" s="17">
        <v>0</v>
      </c>
      <c r="AB34" s="18">
        <v>0</v>
      </c>
      <c r="AC34" s="17">
        <f t="shared" si="11"/>
        <v>0</v>
      </c>
      <c r="AD34" s="18">
        <f t="shared" si="12"/>
        <v>0</v>
      </c>
      <c r="AE34" s="17">
        <v>0</v>
      </c>
      <c r="AF34" s="18">
        <v>0</v>
      </c>
      <c r="AG34" s="59">
        <f t="shared" si="13"/>
        <v>0</v>
      </c>
      <c r="AH34" s="59">
        <f t="shared" si="14"/>
        <v>0</v>
      </c>
      <c r="AI34" s="59">
        <f t="shared" si="15"/>
        <v>0</v>
      </c>
      <c r="AJ34" s="55">
        <v>0</v>
      </c>
    </row>
    <row r="35" spans="2:36" ht="16.5" customHeight="1">
      <c r="B35" s="7" t="s">
        <v>50</v>
      </c>
      <c r="F35" s="56" t="s">
        <v>51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7">
        <f t="shared" si="3"/>
        <v>0</v>
      </c>
      <c r="N35" s="18">
        <f t="shared" si="4"/>
        <v>0</v>
      </c>
      <c r="O35" s="17">
        <v>0</v>
      </c>
      <c r="P35" s="18">
        <v>0</v>
      </c>
      <c r="Q35" s="17">
        <f t="shared" si="5"/>
        <v>0</v>
      </c>
      <c r="R35" s="18">
        <f t="shared" si="6"/>
        <v>0</v>
      </c>
      <c r="S35" s="17">
        <v>0</v>
      </c>
      <c r="T35" s="18">
        <v>0</v>
      </c>
      <c r="U35" s="17">
        <f t="shared" si="7"/>
        <v>0</v>
      </c>
      <c r="V35" s="18">
        <f t="shared" si="8"/>
        <v>0</v>
      </c>
      <c r="W35" s="17">
        <v>0</v>
      </c>
      <c r="X35" s="18">
        <v>0</v>
      </c>
      <c r="Y35" s="17">
        <f t="shared" si="9"/>
        <v>0</v>
      </c>
      <c r="Z35" s="18">
        <f t="shared" si="10"/>
        <v>0</v>
      </c>
      <c r="AA35" s="17">
        <v>0</v>
      </c>
      <c r="AB35" s="18">
        <v>0</v>
      </c>
      <c r="AC35" s="17">
        <f t="shared" si="11"/>
        <v>0</v>
      </c>
      <c r="AD35" s="18">
        <f t="shared" si="12"/>
        <v>0</v>
      </c>
      <c r="AE35" s="17">
        <v>0</v>
      </c>
      <c r="AF35" s="18">
        <v>0</v>
      </c>
      <c r="AG35" s="59">
        <f t="shared" si="13"/>
        <v>0</v>
      </c>
      <c r="AH35" s="59">
        <f t="shared" si="14"/>
        <v>0</v>
      </c>
      <c r="AI35" s="59">
        <f t="shared" si="15"/>
        <v>0</v>
      </c>
      <c r="AJ35" s="55">
        <v>0</v>
      </c>
    </row>
    <row r="36" spans="2:36" ht="16.5" customHeight="1">
      <c r="B36" s="7" t="s">
        <v>52</v>
      </c>
      <c r="F36" s="56" t="s">
        <v>53</v>
      </c>
      <c r="G36" s="17">
        <v>0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7">
        <f t="shared" si="3"/>
        <v>0</v>
      </c>
      <c r="N36" s="18">
        <f t="shared" si="4"/>
        <v>0</v>
      </c>
      <c r="O36" s="17">
        <v>0</v>
      </c>
      <c r="P36" s="18">
        <v>0</v>
      </c>
      <c r="Q36" s="17">
        <f t="shared" si="5"/>
        <v>0</v>
      </c>
      <c r="R36" s="18">
        <f t="shared" si="6"/>
        <v>0</v>
      </c>
      <c r="S36" s="17">
        <v>0</v>
      </c>
      <c r="T36" s="18">
        <v>0</v>
      </c>
      <c r="U36" s="17">
        <f t="shared" si="7"/>
        <v>0</v>
      </c>
      <c r="V36" s="18">
        <f t="shared" si="8"/>
        <v>0</v>
      </c>
      <c r="W36" s="17">
        <v>0</v>
      </c>
      <c r="X36" s="18">
        <v>0</v>
      </c>
      <c r="Y36" s="17">
        <f t="shared" si="9"/>
        <v>0</v>
      </c>
      <c r="Z36" s="18">
        <f t="shared" si="10"/>
        <v>0</v>
      </c>
      <c r="AA36" s="17">
        <v>0</v>
      </c>
      <c r="AB36" s="18">
        <v>0</v>
      </c>
      <c r="AC36" s="17">
        <f t="shared" si="11"/>
        <v>0</v>
      </c>
      <c r="AD36" s="18">
        <f t="shared" si="12"/>
        <v>0</v>
      </c>
      <c r="AE36" s="17">
        <v>0</v>
      </c>
      <c r="AF36" s="18">
        <v>0</v>
      </c>
      <c r="AG36" s="59">
        <f>IF(AF36=0,0,IF(AE36=0,0,(AF36-AE36)/AE36*100))</f>
        <v>0</v>
      </c>
      <c r="AH36" s="59">
        <f t="shared" si="14"/>
        <v>0</v>
      </c>
      <c r="AI36" s="59">
        <f t="shared" si="15"/>
        <v>0</v>
      </c>
      <c r="AJ36" s="55">
        <v>0</v>
      </c>
    </row>
    <row r="37" spans="2:36" ht="16.5" customHeight="1">
      <c r="B37" s="7" t="s">
        <v>54</v>
      </c>
      <c r="F37" s="56" t="s">
        <v>55</v>
      </c>
      <c r="G37" s="17">
        <v>0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7">
        <f t="shared" si="3"/>
        <v>0</v>
      </c>
      <c r="N37" s="18">
        <f t="shared" si="4"/>
        <v>0</v>
      </c>
      <c r="O37" s="17">
        <v>0</v>
      </c>
      <c r="P37" s="18">
        <v>0</v>
      </c>
      <c r="Q37" s="17">
        <f t="shared" si="5"/>
        <v>0</v>
      </c>
      <c r="R37" s="18">
        <f t="shared" si="6"/>
        <v>0</v>
      </c>
      <c r="S37" s="17">
        <v>0</v>
      </c>
      <c r="T37" s="18">
        <v>0</v>
      </c>
      <c r="U37" s="17">
        <f t="shared" si="7"/>
        <v>0</v>
      </c>
      <c r="V37" s="18">
        <f t="shared" si="8"/>
        <v>0</v>
      </c>
      <c r="W37" s="17">
        <v>0</v>
      </c>
      <c r="X37" s="18">
        <v>0</v>
      </c>
      <c r="Y37" s="17">
        <f t="shared" si="9"/>
        <v>0</v>
      </c>
      <c r="Z37" s="18">
        <f t="shared" si="10"/>
        <v>0</v>
      </c>
      <c r="AA37" s="17">
        <v>0</v>
      </c>
      <c r="AB37" s="18">
        <v>0</v>
      </c>
      <c r="AC37" s="17">
        <f t="shared" si="11"/>
        <v>0</v>
      </c>
      <c r="AD37" s="18">
        <f t="shared" si="12"/>
        <v>0</v>
      </c>
      <c r="AE37" s="17">
        <v>0</v>
      </c>
      <c r="AF37" s="18">
        <v>0</v>
      </c>
      <c r="AG37" s="59">
        <f aca="true" t="shared" si="16" ref="AG37:AG77">IF(AF37=0,0,IF(AE37=0,0,(AF37-AE37)/AE37*100))</f>
        <v>0</v>
      </c>
      <c r="AH37" s="59">
        <f t="shared" si="14"/>
        <v>0</v>
      </c>
      <c r="AI37" s="59">
        <f t="shared" si="15"/>
        <v>0</v>
      </c>
      <c r="AJ37" s="55">
        <v>0</v>
      </c>
    </row>
    <row r="38" spans="2:36" ht="16.5" customHeight="1">
      <c r="B38" s="7" t="s">
        <v>56</v>
      </c>
      <c r="F38" s="56" t="s">
        <v>57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7">
        <f t="shared" si="3"/>
        <v>0</v>
      </c>
      <c r="N38" s="18">
        <f t="shared" si="4"/>
        <v>0</v>
      </c>
      <c r="O38" s="17">
        <v>0</v>
      </c>
      <c r="P38" s="18">
        <v>0</v>
      </c>
      <c r="Q38" s="17">
        <f t="shared" si="5"/>
        <v>0</v>
      </c>
      <c r="R38" s="18">
        <f t="shared" si="6"/>
        <v>0</v>
      </c>
      <c r="S38" s="17">
        <v>0</v>
      </c>
      <c r="T38" s="18">
        <v>0</v>
      </c>
      <c r="U38" s="17">
        <f t="shared" si="7"/>
        <v>0</v>
      </c>
      <c r="V38" s="18">
        <f t="shared" si="8"/>
        <v>0</v>
      </c>
      <c r="W38" s="17">
        <v>0</v>
      </c>
      <c r="X38" s="18">
        <v>0</v>
      </c>
      <c r="Y38" s="17">
        <f t="shared" si="9"/>
        <v>0</v>
      </c>
      <c r="Z38" s="18">
        <f t="shared" si="10"/>
        <v>0</v>
      </c>
      <c r="AA38" s="17">
        <v>0</v>
      </c>
      <c r="AB38" s="18">
        <v>0</v>
      </c>
      <c r="AC38" s="17">
        <f t="shared" si="11"/>
        <v>0</v>
      </c>
      <c r="AD38" s="18">
        <f t="shared" si="12"/>
        <v>0</v>
      </c>
      <c r="AE38" s="17">
        <v>0</v>
      </c>
      <c r="AF38" s="18">
        <v>0</v>
      </c>
      <c r="AG38" s="59">
        <f t="shared" si="16"/>
        <v>0</v>
      </c>
      <c r="AH38" s="59">
        <f t="shared" si="14"/>
        <v>0</v>
      </c>
      <c r="AI38" s="59">
        <f t="shared" si="15"/>
        <v>0</v>
      </c>
      <c r="AJ38" s="55">
        <v>0</v>
      </c>
    </row>
    <row r="39" spans="2:36" ht="16.5" customHeight="1">
      <c r="B39" s="7" t="s">
        <v>58</v>
      </c>
      <c r="F39" s="56" t="s">
        <v>59</v>
      </c>
      <c r="G39" s="17">
        <v>0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7">
        <f t="shared" si="3"/>
        <v>0</v>
      </c>
      <c r="N39" s="18">
        <f t="shared" si="4"/>
        <v>0</v>
      </c>
      <c r="O39" s="17">
        <v>0</v>
      </c>
      <c r="P39" s="18">
        <v>0</v>
      </c>
      <c r="Q39" s="17">
        <f t="shared" si="5"/>
        <v>0</v>
      </c>
      <c r="R39" s="18">
        <f t="shared" si="6"/>
        <v>0</v>
      </c>
      <c r="S39" s="17">
        <v>0</v>
      </c>
      <c r="T39" s="18">
        <v>0</v>
      </c>
      <c r="U39" s="17">
        <f t="shared" si="7"/>
        <v>0</v>
      </c>
      <c r="V39" s="18">
        <f t="shared" si="8"/>
        <v>0</v>
      </c>
      <c r="W39" s="17">
        <v>0</v>
      </c>
      <c r="X39" s="18">
        <v>0</v>
      </c>
      <c r="Y39" s="17">
        <f t="shared" si="9"/>
        <v>0</v>
      </c>
      <c r="Z39" s="18">
        <f t="shared" si="10"/>
        <v>0</v>
      </c>
      <c r="AA39" s="17">
        <v>0</v>
      </c>
      <c r="AB39" s="18">
        <v>0</v>
      </c>
      <c r="AC39" s="17">
        <f t="shared" si="11"/>
        <v>0</v>
      </c>
      <c r="AD39" s="18">
        <f t="shared" si="12"/>
        <v>0</v>
      </c>
      <c r="AE39" s="17">
        <v>0</v>
      </c>
      <c r="AF39" s="18">
        <v>0</v>
      </c>
      <c r="AG39" s="59">
        <f t="shared" si="16"/>
        <v>0</v>
      </c>
      <c r="AH39" s="59">
        <f t="shared" si="14"/>
        <v>0</v>
      </c>
      <c r="AI39" s="59">
        <f t="shared" si="15"/>
        <v>0</v>
      </c>
      <c r="AJ39" s="55">
        <v>0</v>
      </c>
    </row>
    <row r="40" spans="2:36" ht="16.5" customHeight="1">
      <c r="B40" s="7" t="s">
        <v>60</v>
      </c>
      <c r="F40" s="56" t="s">
        <v>61</v>
      </c>
      <c r="G40" s="17">
        <v>0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7">
        <f t="shared" si="3"/>
        <v>0</v>
      </c>
      <c r="N40" s="18">
        <f t="shared" si="4"/>
        <v>0</v>
      </c>
      <c r="O40" s="17">
        <v>0</v>
      </c>
      <c r="P40" s="18">
        <v>0</v>
      </c>
      <c r="Q40" s="17">
        <f t="shared" si="5"/>
        <v>0</v>
      </c>
      <c r="R40" s="18">
        <f t="shared" si="6"/>
        <v>0</v>
      </c>
      <c r="S40" s="17">
        <v>0</v>
      </c>
      <c r="T40" s="18">
        <v>0</v>
      </c>
      <c r="U40" s="17">
        <f t="shared" si="7"/>
        <v>0</v>
      </c>
      <c r="V40" s="18">
        <f t="shared" si="8"/>
        <v>0</v>
      </c>
      <c r="W40" s="17">
        <v>0</v>
      </c>
      <c r="X40" s="18">
        <v>0</v>
      </c>
      <c r="Y40" s="17">
        <f t="shared" si="9"/>
        <v>0</v>
      </c>
      <c r="Z40" s="18">
        <f t="shared" si="10"/>
        <v>0</v>
      </c>
      <c r="AA40" s="17">
        <v>0</v>
      </c>
      <c r="AB40" s="18">
        <v>0</v>
      </c>
      <c r="AC40" s="17">
        <f t="shared" si="11"/>
        <v>0</v>
      </c>
      <c r="AD40" s="18">
        <f t="shared" si="12"/>
        <v>0</v>
      </c>
      <c r="AE40" s="17">
        <v>0</v>
      </c>
      <c r="AF40" s="18">
        <v>0</v>
      </c>
      <c r="AG40" s="59">
        <f t="shared" si="16"/>
        <v>0</v>
      </c>
      <c r="AH40" s="59">
        <f t="shared" si="14"/>
        <v>0</v>
      </c>
      <c r="AI40" s="59">
        <f t="shared" si="15"/>
        <v>0</v>
      </c>
      <c r="AJ40" s="55">
        <v>0</v>
      </c>
    </row>
    <row r="41" spans="2:36" ht="16.5" customHeight="1">
      <c r="B41" s="7" t="s">
        <v>62</v>
      </c>
      <c r="F41" s="56" t="s">
        <v>63</v>
      </c>
      <c r="G41" s="17">
        <v>0</v>
      </c>
      <c r="H41" s="17">
        <v>0</v>
      </c>
      <c r="I41" s="17">
        <v>0</v>
      </c>
      <c r="J41" s="18">
        <v>0</v>
      </c>
      <c r="K41" s="17">
        <v>0</v>
      </c>
      <c r="L41" s="18">
        <v>0</v>
      </c>
      <c r="M41" s="17">
        <f t="shared" si="3"/>
        <v>0</v>
      </c>
      <c r="N41" s="18">
        <f t="shared" si="4"/>
        <v>0</v>
      </c>
      <c r="O41" s="17">
        <v>0</v>
      </c>
      <c r="P41" s="18">
        <v>0</v>
      </c>
      <c r="Q41" s="17">
        <f t="shared" si="5"/>
        <v>0</v>
      </c>
      <c r="R41" s="18">
        <f t="shared" si="6"/>
        <v>0</v>
      </c>
      <c r="S41" s="17">
        <v>0</v>
      </c>
      <c r="T41" s="18">
        <v>0</v>
      </c>
      <c r="U41" s="17">
        <f t="shared" si="7"/>
        <v>0</v>
      </c>
      <c r="V41" s="18">
        <f t="shared" si="8"/>
        <v>0</v>
      </c>
      <c r="W41" s="17">
        <v>0</v>
      </c>
      <c r="X41" s="18">
        <v>0</v>
      </c>
      <c r="Y41" s="17">
        <f t="shared" si="9"/>
        <v>0</v>
      </c>
      <c r="Z41" s="18">
        <f t="shared" si="10"/>
        <v>0</v>
      </c>
      <c r="AA41" s="17">
        <v>0</v>
      </c>
      <c r="AB41" s="18">
        <v>0</v>
      </c>
      <c r="AC41" s="17">
        <f t="shared" si="11"/>
        <v>0</v>
      </c>
      <c r="AD41" s="18">
        <f t="shared" si="12"/>
        <v>0</v>
      </c>
      <c r="AE41" s="17">
        <v>0</v>
      </c>
      <c r="AF41" s="18">
        <v>0</v>
      </c>
      <c r="AG41" s="59">
        <f t="shared" si="16"/>
        <v>0</v>
      </c>
      <c r="AH41" s="59">
        <f t="shared" si="14"/>
        <v>0</v>
      </c>
      <c r="AI41" s="59">
        <f t="shared" si="15"/>
        <v>0</v>
      </c>
      <c r="AJ41" s="55">
        <v>0</v>
      </c>
    </row>
    <row r="42" spans="2:36" ht="16.5" customHeight="1">
      <c r="B42" s="7" t="s">
        <v>64</v>
      </c>
      <c r="F42" s="56" t="s">
        <v>65</v>
      </c>
      <c r="G42" s="17">
        <v>0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7">
        <f t="shared" si="3"/>
        <v>0</v>
      </c>
      <c r="N42" s="18">
        <f t="shared" si="4"/>
        <v>0</v>
      </c>
      <c r="O42" s="17">
        <v>0</v>
      </c>
      <c r="P42" s="18">
        <v>0</v>
      </c>
      <c r="Q42" s="17">
        <f t="shared" si="5"/>
        <v>0</v>
      </c>
      <c r="R42" s="18">
        <f t="shared" si="6"/>
        <v>0</v>
      </c>
      <c r="S42" s="17">
        <v>0</v>
      </c>
      <c r="T42" s="18">
        <v>0</v>
      </c>
      <c r="U42" s="17">
        <f t="shared" si="7"/>
        <v>0</v>
      </c>
      <c r="V42" s="18">
        <f t="shared" si="8"/>
        <v>0</v>
      </c>
      <c r="W42" s="17">
        <v>0</v>
      </c>
      <c r="X42" s="18">
        <v>0</v>
      </c>
      <c r="Y42" s="17">
        <f t="shared" si="9"/>
        <v>0</v>
      </c>
      <c r="Z42" s="18">
        <f t="shared" si="10"/>
        <v>0</v>
      </c>
      <c r="AA42" s="17">
        <v>0</v>
      </c>
      <c r="AB42" s="18">
        <v>0</v>
      </c>
      <c r="AC42" s="17">
        <f t="shared" si="11"/>
        <v>0</v>
      </c>
      <c r="AD42" s="18">
        <f t="shared" si="12"/>
        <v>0</v>
      </c>
      <c r="AE42" s="17">
        <v>0</v>
      </c>
      <c r="AF42" s="18">
        <v>0</v>
      </c>
      <c r="AG42" s="59">
        <f t="shared" si="16"/>
        <v>0</v>
      </c>
      <c r="AH42" s="59">
        <f t="shared" si="14"/>
        <v>0</v>
      </c>
      <c r="AI42" s="59">
        <f t="shared" si="15"/>
        <v>0</v>
      </c>
      <c r="AJ42" s="55">
        <v>0</v>
      </c>
    </row>
    <row r="43" spans="2:36" s="20" customFormat="1" ht="16.5" customHeight="1">
      <c r="B43" s="20" t="s">
        <v>66</v>
      </c>
      <c r="F43" s="47" t="s">
        <v>67</v>
      </c>
      <c r="G43" s="51">
        <v>5077581.67</v>
      </c>
      <c r="H43" s="51">
        <v>588000</v>
      </c>
      <c r="I43" s="51">
        <v>418844.03</v>
      </c>
      <c r="J43" s="52">
        <v>1217527.23</v>
      </c>
      <c r="K43" s="51">
        <v>881158.49</v>
      </c>
      <c r="L43" s="52">
        <v>1896515.26</v>
      </c>
      <c r="M43" s="51">
        <f t="shared" si="3"/>
        <v>462314.45999999996</v>
      </c>
      <c r="N43" s="52">
        <f t="shared" si="4"/>
        <v>678988.03</v>
      </c>
      <c r="O43" s="51">
        <v>1018155.08</v>
      </c>
      <c r="P43" s="52">
        <v>2303917.24</v>
      </c>
      <c r="Q43" s="51">
        <f t="shared" si="5"/>
        <v>136996.58999999997</v>
      </c>
      <c r="R43" s="52">
        <f t="shared" si="6"/>
        <v>407401.9800000002</v>
      </c>
      <c r="S43" s="51">
        <v>1660905.69</v>
      </c>
      <c r="T43" s="52">
        <v>2737018.19</v>
      </c>
      <c r="U43" s="51">
        <f t="shared" si="7"/>
        <v>642750.61</v>
      </c>
      <c r="V43" s="52">
        <f t="shared" si="8"/>
        <v>433100.9499999997</v>
      </c>
      <c r="W43" s="51">
        <v>2056641.38</v>
      </c>
      <c r="X43" s="52">
        <v>5487009.05</v>
      </c>
      <c r="Y43" s="51">
        <f t="shared" si="9"/>
        <v>395735.68999999994</v>
      </c>
      <c r="Z43" s="52">
        <f t="shared" si="10"/>
        <v>2749990.86</v>
      </c>
      <c r="AA43" s="51">
        <v>2421244.9</v>
      </c>
      <c r="AB43" s="52">
        <v>5851954.61</v>
      </c>
      <c r="AC43" s="51">
        <f t="shared" si="11"/>
        <v>364603.52</v>
      </c>
      <c r="AD43" s="52">
        <f t="shared" si="12"/>
        <v>364945.5600000005</v>
      </c>
      <c r="AE43" s="51">
        <v>2421244.9</v>
      </c>
      <c r="AF43" s="52">
        <v>5851954.61</v>
      </c>
      <c r="AG43" s="49">
        <f t="shared" si="16"/>
        <v>141.69197465320426</v>
      </c>
      <c r="AH43" s="49">
        <f t="shared" si="14"/>
        <v>47.68500158856135</v>
      </c>
      <c r="AI43" s="49">
        <f t="shared" si="15"/>
        <v>995.2303758503401</v>
      </c>
      <c r="AJ43" s="53">
        <v>0</v>
      </c>
    </row>
    <row r="44" spans="2:36" ht="16.5" customHeight="1">
      <c r="B44" s="7" t="s">
        <v>68</v>
      </c>
      <c r="F44" s="56" t="s">
        <v>69</v>
      </c>
      <c r="G44" s="17">
        <v>2248525.13</v>
      </c>
      <c r="H44" s="17">
        <v>556000</v>
      </c>
      <c r="I44" s="17">
        <v>207787.99</v>
      </c>
      <c r="J44" s="18">
        <v>1208187.93</v>
      </c>
      <c r="K44" s="17">
        <v>411661.16</v>
      </c>
      <c r="L44" s="18">
        <v>1344084.78</v>
      </c>
      <c r="M44" s="17">
        <f t="shared" si="3"/>
        <v>203873.16999999998</v>
      </c>
      <c r="N44" s="18">
        <f t="shared" si="4"/>
        <v>135896.8500000001</v>
      </c>
      <c r="O44" s="17">
        <v>542999.88</v>
      </c>
      <c r="P44" s="18">
        <v>1481513.89</v>
      </c>
      <c r="Q44" s="17">
        <f t="shared" si="5"/>
        <v>131338.72000000003</v>
      </c>
      <c r="R44" s="18">
        <f t="shared" si="6"/>
        <v>137429.10999999987</v>
      </c>
      <c r="S44" s="17">
        <v>719053.31</v>
      </c>
      <c r="T44" s="18">
        <v>1641864.89</v>
      </c>
      <c r="U44" s="17">
        <f t="shared" si="7"/>
        <v>176053.43000000005</v>
      </c>
      <c r="V44" s="18">
        <f t="shared" si="8"/>
        <v>160351</v>
      </c>
      <c r="W44" s="17">
        <v>879371.25</v>
      </c>
      <c r="X44" s="18">
        <v>4118333.8</v>
      </c>
      <c r="Y44" s="17">
        <f t="shared" si="9"/>
        <v>160317.93999999994</v>
      </c>
      <c r="Z44" s="18">
        <f t="shared" si="10"/>
        <v>2476468.91</v>
      </c>
      <c r="AA44" s="17">
        <v>1008557.02</v>
      </c>
      <c r="AB44" s="18">
        <v>4210942.81</v>
      </c>
      <c r="AC44" s="17">
        <f t="shared" si="11"/>
        <v>129185.77000000002</v>
      </c>
      <c r="AD44" s="18">
        <f t="shared" si="12"/>
        <v>92609.00999999978</v>
      </c>
      <c r="AE44" s="17">
        <v>1008557.02</v>
      </c>
      <c r="AF44" s="18">
        <v>4210942.81</v>
      </c>
      <c r="AG44" s="59">
        <f t="shared" si="16"/>
        <v>317.5215408247319</v>
      </c>
      <c r="AH44" s="59">
        <f t="shared" si="14"/>
        <v>44.85415824549847</v>
      </c>
      <c r="AI44" s="59">
        <f t="shared" si="15"/>
        <v>757.3638147482014</v>
      </c>
      <c r="AJ44" s="55">
        <v>0</v>
      </c>
    </row>
    <row r="45" spans="2:36" ht="16.5" customHeight="1">
      <c r="B45" s="7" t="s">
        <v>70</v>
      </c>
      <c r="F45" s="56" t="s">
        <v>71</v>
      </c>
      <c r="G45" s="17">
        <v>0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7">
        <f t="shared" si="3"/>
        <v>0</v>
      </c>
      <c r="N45" s="18">
        <f t="shared" si="4"/>
        <v>0</v>
      </c>
      <c r="O45" s="17">
        <v>0</v>
      </c>
      <c r="P45" s="18">
        <v>0</v>
      </c>
      <c r="Q45" s="17">
        <f t="shared" si="5"/>
        <v>0</v>
      </c>
      <c r="R45" s="18">
        <f t="shared" si="6"/>
        <v>0</v>
      </c>
      <c r="S45" s="17">
        <v>0</v>
      </c>
      <c r="T45" s="18">
        <v>0</v>
      </c>
      <c r="U45" s="17">
        <f t="shared" si="7"/>
        <v>0</v>
      </c>
      <c r="V45" s="18">
        <f t="shared" si="8"/>
        <v>0</v>
      </c>
      <c r="W45" s="17">
        <v>0</v>
      </c>
      <c r="X45" s="18">
        <v>0</v>
      </c>
      <c r="Y45" s="17">
        <f t="shared" si="9"/>
        <v>0</v>
      </c>
      <c r="Z45" s="18">
        <f t="shared" si="10"/>
        <v>0</v>
      </c>
      <c r="AA45" s="17">
        <v>0</v>
      </c>
      <c r="AB45" s="18">
        <v>0</v>
      </c>
      <c r="AC45" s="17">
        <f t="shared" si="11"/>
        <v>0</v>
      </c>
      <c r="AD45" s="18">
        <f t="shared" si="12"/>
        <v>0</v>
      </c>
      <c r="AE45" s="17">
        <v>0</v>
      </c>
      <c r="AF45" s="18">
        <v>0</v>
      </c>
      <c r="AG45" s="59">
        <f t="shared" si="16"/>
        <v>0</v>
      </c>
      <c r="AH45" s="59">
        <f t="shared" si="14"/>
        <v>0</v>
      </c>
      <c r="AI45" s="59">
        <f t="shared" si="15"/>
        <v>0</v>
      </c>
      <c r="AJ45" s="55">
        <v>0</v>
      </c>
    </row>
    <row r="46" spans="2:36" ht="16.5" customHeight="1">
      <c r="B46" s="7" t="s">
        <v>72</v>
      </c>
      <c r="F46" s="56" t="s">
        <v>73</v>
      </c>
      <c r="G46" s="17">
        <v>0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7">
        <f t="shared" si="3"/>
        <v>0</v>
      </c>
      <c r="N46" s="18">
        <f t="shared" si="4"/>
        <v>0</v>
      </c>
      <c r="O46" s="17">
        <v>0</v>
      </c>
      <c r="P46" s="18">
        <v>0</v>
      </c>
      <c r="Q46" s="17">
        <f t="shared" si="5"/>
        <v>0</v>
      </c>
      <c r="R46" s="18">
        <f t="shared" si="6"/>
        <v>0</v>
      </c>
      <c r="S46" s="17">
        <v>0</v>
      </c>
      <c r="T46" s="18">
        <v>0</v>
      </c>
      <c r="U46" s="17">
        <f t="shared" si="7"/>
        <v>0</v>
      </c>
      <c r="V46" s="18">
        <f t="shared" si="8"/>
        <v>0</v>
      </c>
      <c r="W46" s="17">
        <v>0</v>
      </c>
      <c r="X46" s="18">
        <v>0</v>
      </c>
      <c r="Y46" s="17">
        <f t="shared" si="9"/>
        <v>0</v>
      </c>
      <c r="Z46" s="18">
        <f t="shared" si="10"/>
        <v>0</v>
      </c>
      <c r="AA46" s="17">
        <v>0</v>
      </c>
      <c r="AB46" s="18">
        <v>0</v>
      </c>
      <c r="AC46" s="17">
        <f t="shared" si="11"/>
        <v>0</v>
      </c>
      <c r="AD46" s="18">
        <f t="shared" si="12"/>
        <v>0</v>
      </c>
      <c r="AE46" s="17">
        <v>0</v>
      </c>
      <c r="AF46" s="18">
        <v>0</v>
      </c>
      <c r="AG46" s="59">
        <f t="shared" si="16"/>
        <v>0</v>
      </c>
      <c r="AH46" s="59">
        <f t="shared" si="14"/>
        <v>0</v>
      </c>
      <c r="AI46" s="59">
        <f t="shared" si="15"/>
        <v>0</v>
      </c>
      <c r="AJ46" s="55">
        <v>0</v>
      </c>
    </row>
    <row r="47" spans="2:36" ht="16.5" customHeight="1">
      <c r="B47" s="7" t="s">
        <v>74</v>
      </c>
      <c r="F47" s="56" t="s">
        <v>75</v>
      </c>
      <c r="G47" s="17">
        <v>0</v>
      </c>
      <c r="H47" s="17">
        <v>0</v>
      </c>
      <c r="I47" s="17">
        <v>0</v>
      </c>
      <c r="J47" s="18">
        <v>0</v>
      </c>
      <c r="K47" s="17">
        <v>0</v>
      </c>
      <c r="L47" s="18">
        <v>0</v>
      </c>
      <c r="M47" s="17">
        <f t="shared" si="3"/>
        <v>0</v>
      </c>
      <c r="N47" s="18">
        <f t="shared" si="4"/>
        <v>0</v>
      </c>
      <c r="O47" s="17">
        <v>0</v>
      </c>
      <c r="P47" s="18">
        <v>0</v>
      </c>
      <c r="Q47" s="17">
        <f t="shared" si="5"/>
        <v>0</v>
      </c>
      <c r="R47" s="18">
        <f t="shared" si="6"/>
        <v>0</v>
      </c>
      <c r="S47" s="17">
        <v>0</v>
      </c>
      <c r="T47" s="18">
        <v>0</v>
      </c>
      <c r="U47" s="17">
        <f t="shared" si="7"/>
        <v>0</v>
      </c>
      <c r="V47" s="18">
        <f t="shared" si="8"/>
        <v>0</v>
      </c>
      <c r="W47" s="17">
        <v>0</v>
      </c>
      <c r="X47" s="18">
        <v>0</v>
      </c>
      <c r="Y47" s="17">
        <f t="shared" si="9"/>
        <v>0</v>
      </c>
      <c r="Z47" s="18">
        <f t="shared" si="10"/>
        <v>0</v>
      </c>
      <c r="AA47" s="17">
        <v>0</v>
      </c>
      <c r="AB47" s="18">
        <v>0</v>
      </c>
      <c r="AC47" s="17">
        <f t="shared" si="11"/>
        <v>0</v>
      </c>
      <c r="AD47" s="18">
        <f t="shared" si="12"/>
        <v>0</v>
      </c>
      <c r="AE47" s="17">
        <v>0</v>
      </c>
      <c r="AF47" s="18">
        <v>0</v>
      </c>
      <c r="AG47" s="59">
        <f t="shared" si="16"/>
        <v>0</v>
      </c>
      <c r="AH47" s="59">
        <f t="shared" si="14"/>
        <v>0</v>
      </c>
      <c r="AI47" s="59">
        <f t="shared" si="15"/>
        <v>0</v>
      </c>
      <c r="AJ47" s="55">
        <v>0</v>
      </c>
    </row>
    <row r="48" spans="2:36" ht="16.5" customHeight="1">
      <c r="B48" s="7" t="s">
        <v>76</v>
      </c>
      <c r="F48" s="56" t="s">
        <v>77</v>
      </c>
      <c r="G48" s="17">
        <v>0</v>
      </c>
      <c r="H48" s="17">
        <v>0</v>
      </c>
      <c r="I48" s="17">
        <v>0</v>
      </c>
      <c r="J48" s="18">
        <v>0</v>
      </c>
      <c r="K48" s="17">
        <v>0</v>
      </c>
      <c r="L48" s="18">
        <v>0</v>
      </c>
      <c r="M48" s="17">
        <f t="shared" si="3"/>
        <v>0</v>
      </c>
      <c r="N48" s="18">
        <f t="shared" si="4"/>
        <v>0</v>
      </c>
      <c r="O48" s="17">
        <v>0</v>
      </c>
      <c r="P48" s="18">
        <v>0</v>
      </c>
      <c r="Q48" s="17">
        <f t="shared" si="5"/>
        <v>0</v>
      </c>
      <c r="R48" s="18">
        <f t="shared" si="6"/>
        <v>0</v>
      </c>
      <c r="S48" s="17">
        <v>0</v>
      </c>
      <c r="T48" s="18">
        <v>0</v>
      </c>
      <c r="U48" s="17">
        <f t="shared" si="7"/>
        <v>0</v>
      </c>
      <c r="V48" s="18">
        <f t="shared" si="8"/>
        <v>0</v>
      </c>
      <c r="W48" s="17">
        <v>0</v>
      </c>
      <c r="X48" s="18">
        <v>0</v>
      </c>
      <c r="Y48" s="17">
        <f t="shared" si="9"/>
        <v>0</v>
      </c>
      <c r="Z48" s="18">
        <f t="shared" si="10"/>
        <v>0</v>
      </c>
      <c r="AA48" s="17">
        <v>0</v>
      </c>
      <c r="AB48" s="18">
        <v>0</v>
      </c>
      <c r="AC48" s="17">
        <f t="shared" si="11"/>
        <v>0</v>
      </c>
      <c r="AD48" s="18">
        <f t="shared" si="12"/>
        <v>0</v>
      </c>
      <c r="AE48" s="17">
        <v>0</v>
      </c>
      <c r="AF48" s="18">
        <v>0</v>
      </c>
      <c r="AG48" s="59">
        <f t="shared" si="16"/>
        <v>0</v>
      </c>
      <c r="AH48" s="59">
        <f t="shared" si="14"/>
        <v>0</v>
      </c>
      <c r="AI48" s="59">
        <f t="shared" si="15"/>
        <v>0</v>
      </c>
      <c r="AJ48" s="55">
        <v>0</v>
      </c>
    </row>
    <row r="49" spans="2:36" ht="16.5" customHeight="1">
      <c r="B49" s="7" t="s">
        <v>78</v>
      </c>
      <c r="F49" s="56" t="s">
        <v>79</v>
      </c>
      <c r="G49" s="17">
        <v>2829056.54</v>
      </c>
      <c r="H49" s="17">
        <v>32000</v>
      </c>
      <c r="I49" s="17">
        <v>211056.04</v>
      </c>
      <c r="J49" s="18">
        <v>9339.3</v>
      </c>
      <c r="K49" s="17">
        <v>469497.33</v>
      </c>
      <c r="L49" s="18">
        <v>552430.48</v>
      </c>
      <c r="M49" s="17">
        <f t="shared" si="3"/>
        <v>258441.29</v>
      </c>
      <c r="N49" s="18">
        <f t="shared" si="4"/>
        <v>543091.1799999999</v>
      </c>
      <c r="O49" s="17">
        <v>475155.2</v>
      </c>
      <c r="P49" s="18">
        <v>822403.35</v>
      </c>
      <c r="Q49" s="17">
        <f t="shared" si="5"/>
        <v>5657.869999999995</v>
      </c>
      <c r="R49" s="18">
        <f t="shared" si="6"/>
        <v>269972.87</v>
      </c>
      <c r="S49" s="17">
        <v>941852.38</v>
      </c>
      <c r="T49" s="18">
        <v>1095153.3</v>
      </c>
      <c r="U49" s="17">
        <f t="shared" si="7"/>
        <v>466697.18</v>
      </c>
      <c r="V49" s="18">
        <f t="shared" si="8"/>
        <v>272749.95000000007</v>
      </c>
      <c r="W49" s="17">
        <v>1177270.13</v>
      </c>
      <c r="X49" s="18">
        <v>1368675.25</v>
      </c>
      <c r="Y49" s="17">
        <f t="shared" si="9"/>
        <v>235417.74999999988</v>
      </c>
      <c r="Z49" s="18">
        <f t="shared" si="10"/>
        <v>273521.94999999995</v>
      </c>
      <c r="AA49" s="17">
        <v>1412687.88</v>
      </c>
      <c r="AB49" s="18">
        <v>1641011.8</v>
      </c>
      <c r="AC49" s="17">
        <f t="shared" si="11"/>
        <v>235417.75</v>
      </c>
      <c r="AD49" s="18">
        <f t="shared" si="12"/>
        <v>272336.55000000005</v>
      </c>
      <c r="AE49" s="17">
        <v>1412687.88</v>
      </c>
      <c r="AF49" s="18">
        <v>1641011.8</v>
      </c>
      <c r="AG49" s="59">
        <f t="shared" si="16"/>
        <v>16.162375513549403</v>
      </c>
      <c r="AH49" s="59">
        <f t="shared" si="14"/>
        <v>49.93494686394638</v>
      </c>
      <c r="AI49" s="59">
        <f t="shared" si="15"/>
        <v>5128.161875</v>
      </c>
      <c r="AJ49" s="55">
        <v>0</v>
      </c>
    </row>
    <row r="50" spans="2:36" ht="16.5" customHeight="1">
      <c r="B50" s="7" t="s">
        <v>80</v>
      </c>
      <c r="F50" s="56" t="s">
        <v>81</v>
      </c>
      <c r="G50" s="17">
        <v>0</v>
      </c>
      <c r="H50" s="17">
        <v>0</v>
      </c>
      <c r="I50" s="17">
        <v>0</v>
      </c>
      <c r="J50" s="18">
        <v>0</v>
      </c>
      <c r="K50" s="17">
        <v>0</v>
      </c>
      <c r="L50" s="18">
        <v>0</v>
      </c>
      <c r="M50" s="17">
        <f t="shared" si="3"/>
        <v>0</v>
      </c>
      <c r="N50" s="18">
        <f t="shared" si="4"/>
        <v>0</v>
      </c>
      <c r="O50" s="17">
        <v>0</v>
      </c>
      <c r="P50" s="18">
        <v>0</v>
      </c>
      <c r="Q50" s="17">
        <f t="shared" si="5"/>
        <v>0</v>
      </c>
      <c r="R50" s="18">
        <f t="shared" si="6"/>
        <v>0</v>
      </c>
      <c r="S50" s="17">
        <v>0</v>
      </c>
      <c r="T50" s="18">
        <v>0</v>
      </c>
      <c r="U50" s="17">
        <f t="shared" si="7"/>
        <v>0</v>
      </c>
      <c r="V50" s="18">
        <f t="shared" si="8"/>
        <v>0</v>
      </c>
      <c r="W50" s="17">
        <v>0</v>
      </c>
      <c r="X50" s="18">
        <v>0</v>
      </c>
      <c r="Y50" s="17">
        <f t="shared" si="9"/>
        <v>0</v>
      </c>
      <c r="Z50" s="18">
        <f t="shared" si="10"/>
        <v>0</v>
      </c>
      <c r="AA50" s="17">
        <v>0</v>
      </c>
      <c r="AB50" s="18">
        <v>0</v>
      </c>
      <c r="AC50" s="17">
        <f t="shared" si="11"/>
        <v>0</v>
      </c>
      <c r="AD50" s="18">
        <f t="shared" si="12"/>
        <v>0</v>
      </c>
      <c r="AE50" s="17">
        <v>0</v>
      </c>
      <c r="AF50" s="18">
        <v>0</v>
      </c>
      <c r="AG50" s="59">
        <f t="shared" si="16"/>
        <v>0</v>
      </c>
      <c r="AH50" s="59">
        <f t="shared" si="14"/>
        <v>0</v>
      </c>
      <c r="AI50" s="59">
        <f t="shared" si="15"/>
        <v>0</v>
      </c>
      <c r="AJ50" s="55">
        <v>0</v>
      </c>
    </row>
    <row r="51" spans="2:36" s="20" customFormat="1" ht="16.5" customHeight="1">
      <c r="B51" s="20" t="s">
        <v>82</v>
      </c>
      <c r="F51" s="47" t="s">
        <v>83</v>
      </c>
      <c r="G51" s="51">
        <v>61131311.68</v>
      </c>
      <c r="H51" s="51">
        <v>86298000</v>
      </c>
      <c r="I51" s="51">
        <v>0</v>
      </c>
      <c r="J51" s="52">
        <v>0</v>
      </c>
      <c r="K51" s="51">
        <v>0</v>
      </c>
      <c r="L51" s="52">
        <v>6084019.78</v>
      </c>
      <c r="M51" s="51">
        <f t="shared" si="3"/>
        <v>0</v>
      </c>
      <c r="N51" s="52">
        <f t="shared" si="4"/>
        <v>6084019.78</v>
      </c>
      <c r="O51" s="51">
        <v>0</v>
      </c>
      <c r="P51" s="52">
        <v>91751114.88</v>
      </c>
      <c r="Q51" s="51">
        <f t="shared" si="5"/>
        <v>0</v>
      </c>
      <c r="R51" s="52">
        <f t="shared" si="6"/>
        <v>85667095.1</v>
      </c>
      <c r="S51" s="51">
        <v>0</v>
      </c>
      <c r="T51" s="52">
        <v>91840421.75</v>
      </c>
      <c r="U51" s="51">
        <f t="shared" si="7"/>
        <v>0</v>
      </c>
      <c r="V51" s="52">
        <f t="shared" si="8"/>
        <v>89306.87000000477</v>
      </c>
      <c r="W51" s="51">
        <v>5231938</v>
      </c>
      <c r="X51" s="52">
        <v>104201941.25</v>
      </c>
      <c r="Y51" s="51">
        <f t="shared" si="9"/>
        <v>5231938</v>
      </c>
      <c r="Z51" s="52">
        <f t="shared" si="10"/>
        <v>12361519.5</v>
      </c>
      <c r="AA51" s="51">
        <v>11413876</v>
      </c>
      <c r="AB51" s="52">
        <v>104244391.25</v>
      </c>
      <c r="AC51" s="51">
        <f t="shared" si="11"/>
        <v>6181938</v>
      </c>
      <c r="AD51" s="52">
        <f t="shared" si="12"/>
        <v>42450</v>
      </c>
      <c r="AE51" s="51">
        <v>11413876</v>
      </c>
      <c r="AF51" s="52">
        <v>104244391.25</v>
      </c>
      <c r="AG51" s="49">
        <f t="shared" si="16"/>
        <v>813.3128067100081</v>
      </c>
      <c r="AH51" s="49">
        <f t="shared" si="14"/>
        <v>18.671079821986243</v>
      </c>
      <c r="AI51" s="49">
        <f t="shared" si="15"/>
        <v>120.79583680965955</v>
      </c>
      <c r="AJ51" s="53">
        <v>0</v>
      </c>
    </row>
    <row r="52" spans="2:36" ht="16.5" customHeight="1">
      <c r="B52" s="7" t="s">
        <v>84</v>
      </c>
      <c r="F52" s="56" t="s">
        <v>85</v>
      </c>
      <c r="G52" s="17">
        <v>0</v>
      </c>
      <c r="H52" s="17">
        <v>0</v>
      </c>
      <c r="I52" s="17">
        <v>0</v>
      </c>
      <c r="J52" s="18">
        <v>0</v>
      </c>
      <c r="K52" s="17">
        <v>0</v>
      </c>
      <c r="L52" s="18">
        <v>0</v>
      </c>
      <c r="M52" s="17">
        <f t="shared" si="3"/>
        <v>0</v>
      </c>
      <c r="N52" s="18">
        <f t="shared" si="4"/>
        <v>0</v>
      </c>
      <c r="O52" s="17">
        <v>0</v>
      </c>
      <c r="P52" s="18">
        <v>0</v>
      </c>
      <c r="Q52" s="17">
        <f t="shared" si="5"/>
        <v>0</v>
      </c>
      <c r="R52" s="18">
        <f t="shared" si="6"/>
        <v>0</v>
      </c>
      <c r="S52" s="17">
        <v>0</v>
      </c>
      <c r="T52" s="18">
        <v>0</v>
      </c>
      <c r="U52" s="17">
        <f t="shared" si="7"/>
        <v>0</v>
      </c>
      <c r="V52" s="18">
        <f t="shared" si="8"/>
        <v>0</v>
      </c>
      <c r="W52" s="17">
        <v>0</v>
      </c>
      <c r="X52" s="18">
        <v>0</v>
      </c>
      <c r="Y52" s="17">
        <f t="shared" si="9"/>
        <v>0</v>
      </c>
      <c r="Z52" s="18">
        <f t="shared" si="10"/>
        <v>0</v>
      </c>
      <c r="AA52" s="17">
        <v>0</v>
      </c>
      <c r="AB52" s="18">
        <v>0</v>
      </c>
      <c r="AC52" s="17">
        <f t="shared" si="11"/>
        <v>0</v>
      </c>
      <c r="AD52" s="18">
        <f t="shared" si="12"/>
        <v>0</v>
      </c>
      <c r="AE52" s="17">
        <v>0</v>
      </c>
      <c r="AF52" s="18">
        <v>0</v>
      </c>
      <c r="AG52" s="59">
        <f t="shared" si="16"/>
        <v>0</v>
      </c>
      <c r="AH52" s="59">
        <f t="shared" si="14"/>
        <v>0</v>
      </c>
      <c r="AI52" s="59">
        <f t="shared" si="15"/>
        <v>0</v>
      </c>
      <c r="AJ52" s="55">
        <v>0</v>
      </c>
    </row>
    <row r="53" spans="2:36" ht="16.5" customHeight="1">
      <c r="B53" s="7" t="s">
        <v>86</v>
      </c>
      <c r="F53" s="56" t="s">
        <v>87</v>
      </c>
      <c r="G53" s="17">
        <v>54912938</v>
      </c>
      <c r="H53" s="17">
        <v>86298000</v>
      </c>
      <c r="I53" s="17">
        <v>0</v>
      </c>
      <c r="J53" s="18">
        <v>0</v>
      </c>
      <c r="K53" s="17">
        <v>0</v>
      </c>
      <c r="L53" s="18">
        <v>6033534</v>
      </c>
      <c r="M53" s="17">
        <f t="shared" si="3"/>
        <v>0</v>
      </c>
      <c r="N53" s="18">
        <f t="shared" si="4"/>
        <v>6033534</v>
      </c>
      <c r="O53" s="17">
        <v>0</v>
      </c>
      <c r="P53" s="18">
        <v>91187062</v>
      </c>
      <c r="Q53" s="17">
        <f t="shared" si="5"/>
        <v>0</v>
      </c>
      <c r="R53" s="18">
        <f t="shared" si="6"/>
        <v>85153528</v>
      </c>
      <c r="S53" s="17">
        <v>0</v>
      </c>
      <c r="T53" s="18">
        <v>91187062</v>
      </c>
      <c r="U53" s="17">
        <f t="shared" si="7"/>
        <v>0</v>
      </c>
      <c r="V53" s="18">
        <f t="shared" si="8"/>
        <v>0</v>
      </c>
      <c r="W53" s="17">
        <v>5231938</v>
      </c>
      <c r="X53" s="18">
        <v>91187062</v>
      </c>
      <c r="Y53" s="17">
        <f t="shared" si="9"/>
        <v>5231938</v>
      </c>
      <c r="Z53" s="18">
        <f t="shared" si="10"/>
        <v>0</v>
      </c>
      <c r="AA53" s="17">
        <v>11413876</v>
      </c>
      <c r="AB53" s="18">
        <v>91187062</v>
      </c>
      <c r="AC53" s="17">
        <f t="shared" si="11"/>
        <v>6181938</v>
      </c>
      <c r="AD53" s="18">
        <f t="shared" si="12"/>
        <v>0</v>
      </c>
      <c r="AE53" s="17">
        <v>11413876</v>
      </c>
      <c r="AF53" s="18">
        <v>91187062</v>
      </c>
      <c r="AG53" s="59">
        <f t="shared" si="16"/>
        <v>698.9140761648366</v>
      </c>
      <c r="AH53" s="59">
        <f t="shared" si="14"/>
        <v>20.785403978931157</v>
      </c>
      <c r="AI53" s="59">
        <f t="shared" si="15"/>
        <v>105.66532480474635</v>
      </c>
      <c r="AJ53" s="55">
        <v>0</v>
      </c>
    </row>
    <row r="54" spans="2:36" ht="16.5" customHeight="1">
      <c r="B54" s="7" t="s">
        <v>88</v>
      </c>
      <c r="F54" s="56" t="s">
        <v>89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8">
        <v>0</v>
      </c>
      <c r="M54" s="17">
        <f t="shared" si="3"/>
        <v>0</v>
      </c>
      <c r="N54" s="18">
        <f t="shared" si="4"/>
        <v>0</v>
      </c>
      <c r="O54" s="17">
        <v>0</v>
      </c>
      <c r="P54" s="18">
        <v>0</v>
      </c>
      <c r="Q54" s="17">
        <f t="shared" si="5"/>
        <v>0</v>
      </c>
      <c r="R54" s="18">
        <f t="shared" si="6"/>
        <v>0</v>
      </c>
      <c r="S54" s="17">
        <v>0</v>
      </c>
      <c r="T54" s="18">
        <v>0</v>
      </c>
      <c r="U54" s="17">
        <f t="shared" si="7"/>
        <v>0</v>
      </c>
      <c r="V54" s="18">
        <f t="shared" si="8"/>
        <v>0</v>
      </c>
      <c r="W54" s="17">
        <v>0</v>
      </c>
      <c r="X54" s="18">
        <v>0</v>
      </c>
      <c r="Y54" s="17">
        <f t="shared" si="9"/>
        <v>0</v>
      </c>
      <c r="Z54" s="18">
        <f t="shared" si="10"/>
        <v>0</v>
      </c>
      <c r="AA54" s="17">
        <v>0</v>
      </c>
      <c r="AB54" s="18">
        <v>0</v>
      </c>
      <c r="AC54" s="17">
        <f t="shared" si="11"/>
        <v>0</v>
      </c>
      <c r="AD54" s="18">
        <f t="shared" si="12"/>
        <v>0</v>
      </c>
      <c r="AE54" s="17">
        <v>0</v>
      </c>
      <c r="AF54" s="18">
        <v>0</v>
      </c>
      <c r="AG54" s="59">
        <f t="shared" si="16"/>
        <v>0</v>
      </c>
      <c r="AH54" s="59">
        <f t="shared" si="14"/>
        <v>0</v>
      </c>
      <c r="AI54" s="59">
        <f t="shared" si="15"/>
        <v>0</v>
      </c>
      <c r="AJ54" s="55">
        <v>0</v>
      </c>
    </row>
    <row r="55" spans="2:36" ht="16.5" customHeight="1">
      <c r="B55" s="7" t="s">
        <v>90</v>
      </c>
      <c r="F55" s="56" t="s">
        <v>91</v>
      </c>
      <c r="G55" s="17">
        <v>0</v>
      </c>
      <c r="H55" s="17">
        <v>0</v>
      </c>
      <c r="I55" s="17">
        <v>0</v>
      </c>
      <c r="J55" s="18">
        <v>0</v>
      </c>
      <c r="K55" s="17">
        <v>0</v>
      </c>
      <c r="L55" s="18">
        <v>0</v>
      </c>
      <c r="M55" s="17">
        <f t="shared" si="3"/>
        <v>0</v>
      </c>
      <c r="N55" s="18">
        <f t="shared" si="4"/>
        <v>0</v>
      </c>
      <c r="O55" s="17">
        <v>0</v>
      </c>
      <c r="P55" s="18">
        <v>0</v>
      </c>
      <c r="Q55" s="17">
        <f t="shared" si="5"/>
        <v>0</v>
      </c>
      <c r="R55" s="18">
        <f t="shared" si="6"/>
        <v>0</v>
      </c>
      <c r="S55" s="17">
        <v>0</v>
      </c>
      <c r="T55" s="18">
        <v>0</v>
      </c>
      <c r="U55" s="17">
        <f t="shared" si="7"/>
        <v>0</v>
      </c>
      <c r="V55" s="18">
        <f t="shared" si="8"/>
        <v>0</v>
      </c>
      <c r="W55" s="17">
        <v>0</v>
      </c>
      <c r="X55" s="18">
        <v>0</v>
      </c>
      <c r="Y55" s="17">
        <f t="shared" si="9"/>
        <v>0</v>
      </c>
      <c r="Z55" s="18">
        <f t="shared" si="10"/>
        <v>0</v>
      </c>
      <c r="AA55" s="17">
        <v>0</v>
      </c>
      <c r="AB55" s="18">
        <v>0</v>
      </c>
      <c r="AC55" s="17">
        <f t="shared" si="11"/>
        <v>0</v>
      </c>
      <c r="AD55" s="18">
        <f t="shared" si="12"/>
        <v>0</v>
      </c>
      <c r="AE55" s="17">
        <v>0</v>
      </c>
      <c r="AF55" s="18">
        <v>0</v>
      </c>
      <c r="AG55" s="59">
        <f t="shared" si="16"/>
        <v>0</v>
      </c>
      <c r="AH55" s="59">
        <f t="shared" si="14"/>
        <v>0</v>
      </c>
      <c r="AI55" s="59">
        <f t="shared" si="15"/>
        <v>0</v>
      </c>
      <c r="AJ55" s="55">
        <v>0</v>
      </c>
    </row>
    <row r="56" spans="2:36" ht="16.5" customHeight="1">
      <c r="B56" s="7" t="s">
        <v>92</v>
      </c>
      <c r="F56" s="56" t="s">
        <v>93</v>
      </c>
      <c r="G56" s="17">
        <v>6218373.68</v>
      </c>
      <c r="H56" s="17">
        <v>0</v>
      </c>
      <c r="I56" s="17">
        <v>0</v>
      </c>
      <c r="J56" s="18">
        <v>0</v>
      </c>
      <c r="K56" s="17">
        <v>0</v>
      </c>
      <c r="L56" s="18">
        <v>50485.78</v>
      </c>
      <c r="M56" s="17">
        <f t="shared" si="3"/>
        <v>0</v>
      </c>
      <c r="N56" s="18">
        <f t="shared" si="4"/>
        <v>50485.78</v>
      </c>
      <c r="O56" s="17">
        <v>0</v>
      </c>
      <c r="P56" s="18">
        <v>564052.88</v>
      </c>
      <c r="Q56" s="17">
        <f t="shared" si="5"/>
        <v>0</v>
      </c>
      <c r="R56" s="18">
        <f t="shared" si="6"/>
        <v>513567.1</v>
      </c>
      <c r="S56" s="17">
        <v>0</v>
      </c>
      <c r="T56" s="18">
        <v>653359.75</v>
      </c>
      <c r="U56" s="17">
        <f t="shared" si="7"/>
        <v>0</v>
      </c>
      <c r="V56" s="18">
        <f t="shared" si="8"/>
        <v>89306.87</v>
      </c>
      <c r="W56" s="17">
        <v>0</v>
      </c>
      <c r="X56" s="18">
        <v>13014879.25</v>
      </c>
      <c r="Y56" s="17">
        <f t="shared" si="9"/>
        <v>0</v>
      </c>
      <c r="Z56" s="18">
        <f t="shared" si="10"/>
        <v>12361519.5</v>
      </c>
      <c r="AA56" s="17">
        <v>0</v>
      </c>
      <c r="AB56" s="18">
        <v>13057329.25</v>
      </c>
      <c r="AC56" s="17">
        <f t="shared" si="11"/>
        <v>0</v>
      </c>
      <c r="AD56" s="18">
        <f t="shared" si="12"/>
        <v>42450</v>
      </c>
      <c r="AE56" s="17">
        <v>0</v>
      </c>
      <c r="AF56" s="18">
        <v>13057329.25</v>
      </c>
      <c r="AG56" s="59">
        <f t="shared" si="16"/>
        <v>0</v>
      </c>
      <c r="AH56" s="59">
        <f t="shared" si="14"/>
        <v>0</v>
      </c>
      <c r="AI56" s="59">
        <f t="shared" si="15"/>
        <v>0</v>
      </c>
      <c r="AJ56" s="55">
        <v>0</v>
      </c>
    </row>
    <row r="57" spans="2:36" ht="16.5" customHeight="1">
      <c r="B57" s="7" t="s">
        <v>94</v>
      </c>
      <c r="F57" s="56" t="s">
        <v>95</v>
      </c>
      <c r="G57" s="17">
        <v>0</v>
      </c>
      <c r="H57" s="17">
        <v>0</v>
      </c>
      <c r="I57" s="17">
        <v>0</v>
      </c>
      <c r="J57" s="18">
        <v>0</v>
      </c>
      <c r="K57" s="17">
        <v>0</v>
      </c>
      <c r="L57" s="18">
        <v>0</v>
      </c>
      <c r="M57" s="17">
        <f aca="true" t="shared" si="17" ref="M57:M77">IF(K57=0,0,K57-I57)</f>
        <v>0</v>
      </c>
      <c r="N57" s="18">
        <f aca="true" t="shared" si="18" ref="N57:N77">IF(L57=0,0,L57-J57)</f>
        <v>0</v>
      </c>
      <c r="O57" s="17">
        <v>0</v>
      </c>
      <c r="P57" s="18">
        <v>0</v>
      </c>
      <c r="Q57" s="17">
        <f aca="true" t="shared" si="19" ref="Q57:Q77">IF(O57=0,0,O57-K57)</f>
        <v>0</v>
      </c>
      <c r="R57" s="18">
        <f aca="true" t="shared" si="20" ref="R57:R77">IF(P57=0,0,P57-L57)</f>
        <v>0</v>
      </c>
      <c r="S57" s="17">
        <v>0</v>
      </c>
      <c r="T57" s="18">
        <v>0</v>
      </c>
      <c r="U57" s="17">
        <f aca="true" t="shared" si="21" ref="U57:U77">IF(S57=0,0,S57-O57)</f>
        <v>0</v>
      </c>
      <c r="V57" s="18">
        <f aca="true" t="shared" si="22" ref="V57:V77">IF(T57=0,0,T57-P57)</f>
        <v>0</v>
      </c>
      <c r="W57" s="17">
        <v>0</v>
      </c>
      <c r="X57" s="18">
        <v>0</v>
      </c>
      <c r="Y57" s="17">
        <f aca="true" t="shared" si="23" ref="Y57:Y77">IF(W57=0,0,W57-S57)</f>
        <v>0</v>
      </c>
      <c r="Z57" s="18">
        <f aca="true" t="shared" si="24" ref="Z57:Z77">IF(X57=0,0,X57-T57)</f>
        <v>0</v>
      </c>
      <c r="AA57" s="17">
        <v>0</v>
      </c>
      <c r="AB57" s="18">
        <v>0</v>
      </c>
      <c r="AC57" s="17">
        <f aca="true" t="shared" si="25" ref="AC57:AC77">IF(AA57=0,0,AA57-W57)</f>
        <v>0</v>
      </c>
      <c r="AD57" s="18">
        <f aca="true" t="shared" si="26" ref="AD57:AD77">IF(AB57=0,0,AB57-X57)</f>
        <v>0</v>
      </c>
      <c r="AE57" s="17">
        <v>0</v>
      </c>
      <c r="AF57" s="18">
        <v>0</v>
      </c>
      <c r="AG57" s="59">
        <f t="shared" si="16"/>
        <v>0</v>
      </c>
      <c r="AH57" s="59">
        <f aca="true" t="shared" si="27" ref="AH57:AH77">IF(AE57=0,0,IF(G57=0,0,AE57/G57*100))</f>
        <v>0</v>
      </c>
      <c r="AI57" s="59">
        <f aca="true" t="shared" si="28" ref="AI57:AI77">IF(AF57=0,0,IF(H57=0,0,AF57/H57*100))</f>
        <v>0</v>
      </c>
      <c r="AJ57" s="55">
        <v>0</v>
      </c>
    </row>
    <row r="58" spans="2:36" s="20" customFormat="1" ht="16.5" customHeight="1">
      <c r="B58" s="20" t="s">
        <v>96</v>
      </c>
      <c r="F58" s="47" t="s">
        <v>97</v>
      </c>
      <c r="G58" s="51">
        <v>112881905.42</v>
      </c>
      <c r="H58" s="51">
        <v>101000</v>
      </c>
      <c r="I58" s="51">
        <v>807989.71</v>
      </c>
      <c r="J58" s="52">
        <v>9419.03</v>
      </c>
      <c r="K58" s="51">
        <v>3052180.2</v>
      </c>
      <c r="L58" s="52">
        <v>6555344.97</v>
      </c>
      <c r="M58" s="51">
        <f t="shared" si="17"/>
        <v>2244190.49</v>
      </c>
      <c r="N58" s="52">
        <f t="shared" si="18"/>
        <v>6545925.9399999995</v>
      </c>
      <c r="O58" s="51">
        <v>3438940.08</v>
      </c>
      <c r="P58" s="52">
        <v>10486082.36</v>
      </c>
      <c r="Q58" s="51">
        <f t="shared" si="19"/>
        <v>386759.8799999999</v>
      </c>
      <c r="R58" s="52">
        <f t="shared" si="20"/>
        <v>3930737.3899999997</v>
      </c>
      <c r="S58" s="51">
        <v>43821094.4</v>
      </c>
      <c r="T58" s="52">
        <v>15502825.14</v>
      </c>
      <c r="U58" s="51">
        <f t="shared" si="21"/>
        <v>40382154.32</v>
      </c>
      <c r="V58" s="52">
        <f t="shared" si="22"/>
        <v>5016742.780000001</v>
      </c>
      <c r="W58" s="51">
        <v>54967791.87</v>
      </c>
      <c r="X58" s="52">
        <v>43006129.43</v>
      </c>
      <c r="Y58" s="51">
        <f t="shared" si="23"/>
        <v>11146697.469999999</v>
      </c>
      <c r="Z58" s="52">
        <f t="shared" si="24"/>
        <v>27503304.29</v>
      </c>
      <c r="AA58" s="51">
        <v>55002213.95</v>
      </c>
      <c r="AB58" s="52">
        <v>43007592.49</v>
      </c>
      <c r="AC58" s="51">
        <f t="shared" si="25"/>
        <v>34422.08000000566</v>
      </c>
      <c r="AD58" s="52">
        <f t="shared" si="26"/>
        <v>1463.0600000023842</v>
      </c>
      <c r="AE58" s="51">
        <v>55002213.95</v>
      </c>
      <c r="AF58" s="52">
        <v>43007592.49</v>
      </c>
      <c r="AG58" s="49">
        <f t="shared" si="16"/>
        <v>-21.807524822371263</v>
      </c>
      <c r="AH58" s="49">
        <f t="shared" si="27"/>
        <v>48.72544784334843</v>
      </c>
      <c r="AI58" s="49">
        <f t="shared" si="28"/>
        <v>42581.77474257426</v>
      </c>
      <c r="AJ58" s="53">
        <v>0</v>
      </c>
    </row>
    <row r="59" spans="2:36" ht="16.5" customHeight="1">
      <c r="B59" s="7" t="s">
        <v>98</v>
      </c>
      <c r="F59" s="56" t="s">
        <v>99</v>
      </c>
      <c r="G59" s="17">
        <v>12729065.13</v>
      </c>
      <c r="H59" s="17">
        <v>96000</v>
      </c>
      <c r="I59" s="17">
        <v>7.92</v>
      </c>
      <c r="J59" s="18">
        <v>0</v>
      </c>
      <c r="K59" s="17">
        <v>3015058.38</v>
      </c>
      <c r="L59" s="18">
        <v>6536879.89</v>
      </c>
      <c r="M59" s="17">
        <f t="shared" si="17"/>
        <v>3015050.46</v>
      </c>
      <c r="N59" s="18">
        <f t="shared" si="18"/>
        <v>6536879.89</v>
      </c>
      <c r="O59" s="17">
        <v>3015058.38</v>
      </c>
      <c r="P59" s="18">
        <v>7199578.9</v>
      </c>
      <c r="Q59" s="17">
        <f t="shared" si="19"/>
        <v>0</v>
      </c>
      <c r="R59" s="18">
        <f t="shared" si="20"/>
        <v>662699.0100000007</v>
      </c>
      <c r="S59" s="17">
        <v>3015058.38</v>
      </c>
      <c r="T59" s="18">
        <v>7199578.9</v>
      </c>
      <c r="U59" s="17">
        <f t="shared" si="21"/>
        <v>0</v>
      </c>
      <c r="V59" s="18">
        <f t="shared" si="22"/>
        <v>0</v>
      </c>
      <c r="W59" s="17">
        <v>5273947.15</v>
      </c>
      <c r="X59" s="18">
        <v>7199578.9</v>
      </c>
      <c r="Y59" s="17">
        <f t="shared" si="23"/>
        <v>2258888.7700000005</v>
      </c>
      <c r="Z59" s="18">
        <f t="shared" si="24"/>
        <v>0</v>
      </c>
      <c r="AA59" s="17">
        <v>5273947.15</v>
      </c>
      <c r="AB59" s="18">
        <v>7199578.9</v>
      </c>
      <c r="AC59" s="17">
        <f t="shared" si="25"/>
        <v>0</v>
      </c>
      <c r="AD59" s="18">
        <f t="shared" si="26"/>
        <v>0</v>
      </c>
      <c r="AE59" s="17">
        <v>5273947.15</v>
      </c>
      <c r="AF59" s="18">
        <v>7199578.9</v>
      </c>
      <c r="AG59" s="59">
        <f t="shared" si="16"/>
        <v>36.512154847816404</v>
      </c>
      <c r="AH59" s="59">
        <f t="shared" si="27"/>
        <v>41.43232119670991</v>
      </c>
      <c r="AI59" s="59">
        <f t="shared" si="28"/>
        <v>7499.561354166667</v>
      </c>
      <c r="AJ59" s="55">
        <v>0</v>
      </c>
    </row>
    <row r="60" spans="2:36" ht="16.5" customHeight="1">
      <c r="B60" s="7" t="s">
        <v>100</v>
      </c>
      <c r="F60" s="57" t="s">
        <v>101</v>
      </c>
      <c r="G60" s="57">
        <v>95000000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17">
        <f t="shared" si="17"/>
        <v>0</v>
      </c>
      <c r="N60" s="18">
        <f t="shared" si="18"/>
        <v>0</v>
      </c>
      <c r="O60" s="17">
        <v>0</v>
      </c>
      <c r="P60" s="18">
        <v>0</v>
      </c>
      <c r="Q60" s="17">
        <f t="shared" si="19"/>
        <v>0</v>
      </c>
      <c r="R60" s="18">
        <f t="shared" si="20"/>
        <v>0</v>
      </c>
      <c r="S60" s="17">
        <v>40000000</v>
      </c>
      <c r="T60" s="18">
        <v>5000000</v>
      </c>
      <c r="U60" s="17">
        <f t="shared" si="21"/>
        <v>40000000</v>
      </c>
      <c r="V60" s="18">
        <f t="shared" si="22"/>
        <v>5000000</v>
      </c>
      <c r="W60" s="17">
        <v>47500000</v>
      </c>
      <c r="X60" s="18">
        <v>32500000</v>
      </c>
      <c r="Y60" s="17">
        <f t="shared" si="23"/>
        <v>7500000</v>
      </c>
      <c r="Z60" s="18">
        <f t="shared" si="24"/>
        <v>27500000</v>
      </c>
      <c r="AA60" s="17">
        <v>47500000</v>
      </c>
      <c r="AB60" s="18">
        <v>32500000</v>
      </c>
      <c r="AC60" s="17">
        <f t="shared" si="25"/>
        <v>0</v>
      </c>
      <c r="AD60" s="18">
        <f t="shared" si="26"/>
        <v>0</v>
      </c>
      <c r="AE60" s="17">
        <v>47500000</v>
      </c>
      <c r="AF60" s="18">
        <v>32500000</v>
      </c>
      <c r="AG60" s="59">
        <f t="shared" si="16"/>
        <v>-31.57894736842105</v>
      </c>
      <c r="AH60" s="59">
        <f t="shared" si="27"/>
        <v>50</v>
      </c>
      <c r="AI60" s="59">
        <f t="shared" si="28"/>
        <v>0</v>
      </c>
      <c r="AJ60" s="57">
        <v>0</v>
      </c>
    </row>
    <row r="61" spans="2:36" ht="16.5" customHeight="1">
      <c r="B61" s="7" t="s">
        <v>102</v>
      </c>
      <c r="F61" s="57" t="s">
        <v>103</v>
      </c>
      <c r="G61" s="57">
        <v>25885.06</v>
      </c>
      <c r="H61" s="57">
        <v>0</v>
      </c>
      <c r="I61" s="57">
        <v>0</v>
      </c>
      <c r="J61" s="57">
        <v>0</v>
      </c>
      <c r="K61" s="57">
        <v>0</v>
      </c>
      <c r="L61" s="57">
        <v>1206.06</v>
      </c>
      <c r="M61" s="17">
        <f t="shared" si="17"/>
        <v>0</v>
      </c>
      <c r="N61" s="18">
        <f t="shared" si="18"/>
        <v>1206.06</v>
      </c>
      <c r="O61" s="17">
        <v>700</v>
      </c>
      <c r="P61" s="18">
        <v>1856.06</v>
      </c>
      <c r="Q61" s="17">
        <f t="shared" si="19"/>
        <v>700</v>
      </c>
      <c r="R61" s="18">
        <f t="shared" si="20"/>
        <v>650</v>
      </c>
      <c r="S61" s="17">
        <v>5859</v>
      </c>
      <c r="T61" s="18">
        <v>6767.12</v>
      </c>
      <c r="U61" s="17">
        <f t="shared" si="21"/>
        <v>5159</v>
      </c>
      <c r="V61" s="18">
        <f t="shared" si="22"/>
        <v>4911.0599999999995</v>
      </c>
      <c r="W61" s="17">
        <v>9319</v>
      </c>
      <c r="X61" s="18">
        <v>7923.18</v>
      </c>
      <c r="Y61" s="17">
        <f t="shared" si="23"/>
        <v>3460</v>
      </c>
      <c r="Z61" s="18">
        <f t="shared" si="24"/>
        <v>1156.0600000000004</v>
      </c>
      <c r="AA61" s="17">
        <v>12529</v>
      </c>
      <c r="AB61" s="18">
        <v>9329.24</v>
      </c>
      <c r="AC61" s="17">
        <f t="shared" si="25"/>
        <v>3210</v>
      </c>
      <c r="AD61" s="18">
        <f t="shared" si="26"/>
        <v>1406.0599999999995</v>
      </c>
      <c r="AE61" s="17">
        <v>12529</v>
      </c>
      <c r="AF61" s="18">
        <v>9329.24</v>
      </c>
      <c r="AG61" s="59">
        <f t="shared" si="16"/>
        <v>-25.538829914598132</v>
      </c>
      <c r="AH61" s="59">
        <f t="shared" si="27"/>
        <v>48.402437545054944</v>
      </c>
      <c r="AI61" s="59">
        <f t="shared" si="28"/>
        <v>0</v>
      </c>
      <c r="AJ61" s="57">
        <v>0</v>
      </c>
    </row>
    <row r="62" spans="2:36" ht="16.5" customHeight="1">
      <c r="B62" s="7" t="s">
        <v>104</v>
      </c>
      <c r="F62" s="57" t="s">
        <v>105</v>
      </c>
      <c r="G62" s="57">
        <v>5126955.23</v>
      </c>
      <c r="H62" s="57">
        <v>5000</v>
      </c>
      <c r="I62" s="57">
        <v>807981.79</v>
      </c>
      <c r="J62" s="57">
        <v>9419.03</v>
      </c>
      <c r="K62" s="57">
        <v>37121.82</v>
      </c>
      <c r="L62" s="57">
        <v>17259.02</v>
      </c>
      <c r="M62" s="17">
        <f t="shared" si="17"/>
        <v>-770859.9700000001</v>
      </c>
      <c r="N62" s="18">
        <f t="shared" si="18"/>
        <v>7839.99</v>
      </c>
      <c r="O62" s="17">
        <v>423181.7</v>
      </c>
      <c r="P62" s="18">
        <v>3284647.4</v>
      </c>
      <c r="Q62" s="17">
        <f t="shared" si="19"/>
        <v>386059.88</v>
      </c>
      <c r="R62" s="18">
        <f t="shared" si="20"/>
        <v>3267388.38</v>
      </c>
      <c r="S62" s="17">
        <v>800177.02</v>
      </c>
      <c r="T62" s="18">
        <v>3296479.12</v>
      </c>
      <c r="U62" s="17">
        <f t="shared" si="21"/>
        <v>376995.32</v>
      </c>
      <c r="V62" s="18">
        <f t="shared" si="22"/>
        <v>11831.720000000205</v>
      </c>
      <c r="W62" s="17">
        <v>2184525.72</v>
      </c>
      <c r="X62" s="18">
        <v>3298627.35</v>
      </c>
      <c r="Y62" s="17">
        <f t="shared" si="23"/>
        <v>1384348.7000000002</v>
      </c>
      <c r="Z62" s="18">
        <f t="shared" si="24"/>
        <v>2148.2299999999814</v>
      </c>
      <c r="AA62" s="17">
        <v>2215737.8</v>
      </c>
      <c r="AB62" s="18">
        <v>3298684.35</v>
      </c>
      <c r="AC62" s="17">
        <f t="shared" si="25"/>
        <v>31212.07999999961</v>
      </c>
      <c r="AD62" s="18">
        <f t="shared" si="26"/>
        <v>57</v>
      </c>
      <c r="AE62" s="17">
        <v>2215737.8</v>
      </c>
      <c r="AF62" s="18">
        <v>3298684.35</v>
      </c>
      <c r="AG62" s="59">
        <f t="shared" si="16"/>
        <v>48.875212130243945</v>
      </c>
      <c r="AH62" s="59">
        <f t="shared" si="27"/>
        <v>43.21742048837824</v>
      </c>
      <c r="AI62" s="59">
        <f t="shared" si="28"/>
        <v>65973.687</v>
      </c>
      <c r="AJ62" s="57">
        <v>0</v>
      </c>
    </row>
    <row r="63" spans="2:36" s="20" customFormat="1" ht="16.5" customHeight="1">
      <c r="B63" s="20" t="s">
        <v>106</v>
      </c>
      <c r="F63" s="47" t="s">
        <v>107</v>
      </c>
      <c r="G63" s="51">
        <v>0</v>
      </c>
      <c r="H63" s="51">
        <v>0</v>
      </c>
      <c r="I63" s="51">
        <v>0</v>
      </c>
      <c r="J63" s="52">
        <v>0</v>
      </c>
      <c r="K63" s="51">
        <v>0</v>
      </c>
      <c r="L63" s="52">
        <v>0</v>
      </c>
      <c r="M63" s="51">
        <f t="shared" si="17"/>
        <v>0</v>
      </c>
      <c r="N63" s="52">
        <f t="shared" si="18"/>
        <v>0</v>
      </c>
      <c r="O63" s="51">
        <v>0</v>
      </c>
      <c r="P63" s="52">
        <v>0</v>
      </c>
      <c r="Q63" s="51">
        <f t="shared" si="19"/>
        <v>0</v>
      </c>
      <c r="R63" s="52">
        <f t="shared" si="20"/>
        <v>0</v>
      </c>
      <c r="S63" s="51">
        <v>0</v>
      </c>
      <c r="T63" s="52">
        <v>0</v>
      </c>
      <c r="U63" s="51">
        <f t="shared" si="21"/>
        <v>0</v>
      </c>
      <c r="V63" s="52">
        <f t="shared" si="22"/>
        <v>0</v>
      </c>
      <c r="W63" s="51">
        <v>0</v>
      </c>
      <c r="X63" s="52">
        <v>0</v>
      </c>
      <c r="Y63" s="51">
        <f t="shared" si="23"/>
        <v>0</v>
      </c>
      <c r="Z63" s="52">
        <f t="shared" si="24"/>
        <v>0</v>
      </c>
      <c r="AA63" s="51">
        <v>0</v>
      </c>
      <c r="AB63" s="52">
        <v>0</v>
      </c>
      <c r="AC63" s="51">
        <f t="shared" si="25"/>
        <v>0</v>
      </c>
      <c r="AD63" s="52">
        <f t="shared" si="26"/>
        <v>0</v>
      </c>
      <c r="AE63" s="51">
        <v>0</v>
      </c>
      <c r="AF63" s="52">
        <v>0</v>
      </c>
      <c r="AG63" s="49">
        <f t="shared" si="16"/>
        <v>0</v>
      </c>
      <c r="AH63" s="49">
        <f t="shared" si="27"/>
        <v>0</v>
      </c>
      <c r="AI63" s="49">
        <f t="shared" si="28"/>
        <v>0</v>
      </c>
      <c r="AJ63" s="53">
        <v>0</v>
      </c>
    </row>
    <row r="64" spans="2:36" ht="16.5" customHeight="1">
      <c r="B64" s="7" t="s">
        <v>108</v>
      </c>
      <c r="F64" s="57" t="s">
        <v>109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17">
        <f t="shared" si="17"/>
        <v>0</v>
      </c>
      <c r="N64" s="18">
        <f t="shared" si="18"/>
        <v>0</v>
      </c>
      <c r="O64" s="17">
        <v>0</v>
      </c>
      <c r="P64" s="18">
        <v>0</v>
      </c>
      <c r="Q64" s="17">
        <f t="shared" si="19"/>
        <v>0</v>
      </c>
      <c r="R64" s="18">
        <f t="shared" si="20"/>
        <v>0</v>
      </c>
      <c r="S64" s="17">
        <v>0</v>
      </c>
      <c r="T64" s="18">
        <v>0</v>
      </c>
      <c r="U64" s="17">
        <f t="shared" si="21"/>
        <v>0</v>
      </c>
      <c r="V64" s="18">
        <f t="shared" si="22"/>
        <v>0</v>
      </c>
      <c r="W64" s="17">
        <v>0</v>
      </c>
      <c r="X64" s="18">
        <v>0</v>
      </c>
      <c r="Y64" s="17">
        <f t="shared" si="23"/>
        <v>0</v>
      </c>
      <c r="Z64" s="18">
        <f t="shared" si="24"/>
        <v>0</v>
      </c>
      <c r="AA64" s="17">
        <v>0</v>
      </c>
      <c r="AB64" s="18">
        <v>0</v>
      </c>
      <c r="AC64" s="17">
        <f t="shared" si="25"/>
        <v>0</v>
      </c>
      <c r="AD64" s="18">
        <f t="shared" si="26"/>
        <v>0</v>
      </c>
      <c r="AE64" s="17">
        <v>0</v>
      </c>
      <c r="AF64" s="18">
        <v>0</v>
      </c>
      <c r="AG64" s="59">
        <f t="shared" si="16"/>
        <v>0</v>
      </c>
      <c r="AH64" s="59">
        <f t="shared" si="27"/>
        <v>0</v>
      </c>
      <c r="AI64" s="59">
        <f t="shared" si="28"/>
        <v>0</v>
      </c>
      <c r="AJ64" s="57">
        <v>0</v>
      </c>
    </row>
    <row r="65" spans="2:36" ht="16.5" customHeight="1">
      <c r="B65" s="7" t="s">
        <v>110</v>
      </c>
      <c r="F65" s="57" t="s">
        <v>111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17">
        <f t="shared" si="17"/>
        <v>0</v>
      </c>
      <c r="N65" s="18">
        <f t="shared" si="18"/>
        <v>0</v>
      </c>
      <c r="O65" s="17">
        <v>0</v>
      </c>
      <c r="P65" s="18">
        <v>0</v>
      </c>
      <c r="Q65" s="17">
        <f t="shared" si="19"/>
        <v>0</v>
      </c>
      <c r="R65" s="18">
        <f t="shared" si="20"/>
        <v>0</v>
      </c>
      <c r="S65" s="17">
        <v>0</v>
      </c>
      <c r="T65" s="18">
        <v>0</v>
      </c>
      <c r="U65" s="17">
        <f t="shared" si="21"/>
        <v>0</v>
      </c>
      <c r="V65" s="18">
        <f t="shared" si="22"/>
        <v>0</v>
      </c>
      <c r="W65" s="17">
        <v>0</v>
      </c>
      <c r="X65" s="18">
        <v>0</v>
      </c>
      <c r="Y65" s="17">
        <f t="shared" si="23"/>
        <v>0</v>
      </c>
      <c r="Z65" s="18">
        <f t="shared" si="24"/>
        <v>0</v>
      </c>
      <c r="AA65" s="17">
        <v>0</v>
      </c>
      <c r="AB65" s="18">
        <v>0</v>
      </c>
      <c r="AC65" s="17">
        <f t="shared" si="25"/>
        <v>0</v>
      </c>
      <c r="AD65" s="18">
        <f t="shared" si="26"/>
        <v>0</v>
      </c>
      <c r="AE65" s="17">
        <v>0</v>
      </c>
      <c r="AF65" s="18">
        <v>0</v>
      </c>
      <c r="AG65" s="59">
        <f t="shared" si="16"/>
        <v>0</v>
      </c>
      <c r="AH65" s="59">
        <f t="shared" si="27"/>
        <v>0</v>
      </c>
      <c r="AI65" s="59">
        <f t="shared" si="28"/>
        <v>0</v>
      </c>
      <c r="AJ65" s="57">
        <v>0</v>
      </c>
    </row>
    <row r="66" spans="2:36" ht="16.5" customHeight="1">
      <c r="B66" s="7" t="s">
        <v>112</v>
      </c>
      <c r="E66" s="45" t="s">
        <v>1</v>
      </c>
      <c r="F66" s="57" t="s">
        <v>113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7">
        <f t="shared" si="17"/>
        <v>0</v>
      </c>
      <c r="N66" s="18">
        <f t="shared" si="18"/>
        <v>0</v>
      </c>
      <c r="O66" s="17">
        <v>0</v>
      </c>
      <c r="P66" s="18">
        <v>0</v>
      </c>
      <c r="Q66" s="17">
        <f t="shared" si="19"/>
        <v>0</v>
      </c>
      <c r="R66" s="18">
        <f t="shared" si="20"/>
        <v>0</v>
      </c>
      <c r="S66" s="17">
        <v>0</v>
      </c>
      <c r="T66" s="18">
        <v>0</v>
      </c>
      <c r="U66" s="17">
        <f t="shared" si="21"/>
        <v>0</v>
      </c>
      <c r="V66" s="18">
        <f t="shared" si="22"/>
        <v>0</v>
      </c>
      <c r="W66" s="17">
        <v>0</v>
      </c>
      <c r="X66" s="18">
        <v>0</v>
      </c>
      <c r="Y66" s="17">
        <f t="shared" si="23"/>
        <v>0</v>
      </c>
      <c r="Z66" s="18">
        <f t="shared" si="24"/>
        <v>0</v>
      </c>
      <c r="AA66" s="17">
        <v>0</v>
      </c>
      <c r="AB66" s="18">
        <v>0</v>
      </c>
      <c r="AC66" s="17">
        <f t="shared" si="25"/>
        <v>0</v>
      </c>
      <c r="AD66" s="18">
        <f t="shared" si="26"/>
        <v>0</v>
      </c>
      <c r="AE66" s="17">
        <v>0</v>
      </c>
      <c r="AF66" s="18">
        <v>0</v>
      </c>
      <c r="AG66" s="59">
        <f t="shared" si="16"/>
        <v>0</v>
      </c>
      <c r="AH66" s="59">
        <f t="shared" si="27"/>
        <v>0</v>
      </c>
      <c r="AI66" s="59">
        <f t="shared" si="28"/>
        <v>0</v>
      </c>
      <c r="AJ66" s="57">
        <v>0</v>
      </c>
    </row>
    <row r="67" spans="2:36" ht="16.5" customHeight="1">
      <c r="B67" s="7" t="s">
        <v>114</v>
      </c>
      <c r="E67" s="45" t="s">
        <v>1</v>
      </c>
      <c r="F67" s="57" t="s">
        <v>115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7">
        <f t="shared" si="17"/>
        <v>0</v>
      </c>
      <c r="N67" s="18">
        <f t="shared" si="18"/>
        <v>0</v>
      </c>
      <c r="O67" s="17">
        <v>0</v>
      </c>
      <c r="P67" s="18">
        <v>0</v>
      </c>
      <c r="Q67" s="17">
        <f t="shared" si="19"/>
        <v>0</v>
      </c>
      <c r="R67" s="18">
        <f t="shared" si="20"/>
        <v>0</v>
      </c>
      <c r="S67" s="17">
        <v>0</v>
      </c>
      <c r="T67" s="18">
        <v>0</v>
      </c>
      <c r="U67" s="17">
        <f t="shared" si="21"/>
        <v>0</v>
      </c>
      <c r="V67" s="18">
        <f t="shared" si="22"/>
        <v>0</v>
      </c>
      <c r="W67" s="17">
        <v>0</v>
      </c>
      <c r="X67" s="18">
        <v>0</v>
      </c>
      <c r="Y67" s="17">
        <f t="shared" si="23"/>
        <v>0</v>
      </c>
      <c r="Z67" s="18">
        <f t="shared" si="24"/>
        <v>0</v>
      </c>
      <c r="AA67" s="17">
        <v>0</v>
      </c>
      <c r="AB67" s="18">
        <v>0</v>
      </c>
      <c r="AC67" s="17">
        <f t="shared" si="25"/>
        <v>0</v>
      </c>
      <c r="AD67" s="18">
        <f t="shared" si="26"/>
        <v>0</v>
      </c>
      <c r="AE67" s="17">
        <v>0</v>
      </c>
      <c r="AF67" s="18">
        <v>0</v>
      </c>
      <c r="AG67" s="59">
        <f t="shared" si="16"/>
        <v>0</v>
      </c>
      <c r="AH67" s="59">
        <f t="shared" si="27"/>
        <v>0</v>
      </c>
      <c r="AI67" s="59">
        <f t="shared" si="28"/>
        <v>0</v>
      </c>
      <c r="AJ67" s="57">
        <v>0</v>
      </c>
    </row>
    <row r="68" spans="2:36" s="20" customFormat="1" ht="16.5" customHeight="1">
      <c r="B68" s="20" t="s">
        <v>116</v>
      </c>
      <c r="E68" s="60" t="s">
        <v>1</v>
      </c>
      <c r="F68" s="47" t="s">
        <v>117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2">
        <v>0</v>
      </c>
      <c r="M68" s="51">
        <f t="shared" si="17"/>
        <v>0</v>
      </c>
      <c r="N68" s="52">
        <f t="shared" si="18"/>
        <v>0</v>
      </c>
      <c r="O68" s="51">
        <v>0</v>
      </c>
      <c r="P68" s="52">
        <v>0</v>
      </c>
      <c r="Q68" s="51">
        <f t="shared" si="19"/>
        <v>0</v>
      </c>
      <c r="R68" s="52">
        <f t="shared" si="20"/>
        <v>0</v>
      </c>
      <c r="S68" s="51">
        <v>0</v>
      </c>
      <c r="T68" s="52">
        <v>0</v>
      </c>
      <c r="U68" s="51">
        <f t="shared" si="21"/>
        <v>0</v>
      </c>
      <c r="V68" s="52">
        <f t="shared" si="22"/>
        <v>0</v>
      </c>
      <c r="W68" s="51">
        <v>0</v>
      </c>
      <c r="X68" s="52">
        <v>0</v>
      </c>
      <c r="Y68" s="51">
        <f t="shared" si="23"/>
        <v>0</v>
      </c>
      <c r="Z68" s="52">
        <f t="shared" si="24"/>
        <v>0</v>
      </c>
      <c r="AA68" s="51">
        <v>0</v>
      </c>
      <c r="AB68" s="52">
        <v>0</v>
      </c>
      <c r="AC68" s="51">
        <f t="shared" si="25"/>
        <v>0</v>
      </c>
      <c r="AD68" s="52">
        <f t="shared" si="26"/>
        <v>0</v>
      </c>
      <c r="AE68" s="51">
        <v>0</v>
      </c>
      <c r="AF68" s="52">
        <v>0</v>
      </c>
      <c r="AG68" s="49">
        <f t="shared" si="16"/>
        <v>0</v>
      </c>
      <c r="AH68" s="49">
        <f t="shared" si="27"/>
        <v>0</v>
      </c>
      <c r="AI68" s="49">
        <f t="shared" si="28"/>
        <v>0</v>
      </c>
      <c r="AJ68" s="53">
        <v>0</v>
      </c>
    </row>
    <row r="69" spans="2:36" ht="16.5" customHeight="1">
      <c r="B69" s="7" t="s">
        <v>118</v>
      </c>
      <c r="E69" s="45" t="s">
        <v>1</v>
      </c>
      <c r="F69" s="57" t="s">
        <v>119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17">
        <f t="shared" si="17"/>
        <v>0</v>
      </c>
      <c r="N69" s="18">
        <f t="shared" si="18"/>
        <v>0</v>
      </c>
      <c r="O69" s="17">
        <v>0</v>
      </c>
      <c r="P69" s="18">
        <v>0</v>
      </c>
      <c r="Q69" s="17">
        <f t="shared" si="19"/>
        <v>0</v>
      </c>
      <c r="R69" s="18">
        <f t="shared" si="20"/>
        <v>0</v>
      </c>
      <c r="S69" s="17">
        <v>0</v>
      </c>
      <c r="T69" s="18">
        <v>0</v>
      </c>
      <c r="U69" s="17">
        <f t="shared" si="21"/>
        <v>0</v>
      </c>
      <c r="V69" s="18">
        <f t="shared" si="22"/>
        <v>0</v>
      </c>
      <c r="W69" s="17">
        <v>0</v>
      </c>
      <c r="X69" s="18">
        <v>0</v>
      </c>
      <c r="Y69" s="17">
        <f t="shared" si="23"/>
        <v>0</v>
      </c>
      <c r="Z69" s="18">
        <f t="shared" si="24"/>
        <v>0</v>
      </c>
      <c r="AA69" s="17">
        <v>0</v>
      </c>
      <c r="AB69" s="18">
        <v>0</v>
      </c>
      <c r="AC69" s="17">
        <f t="shared" si="25"/>
        <v>0</v>
      </c>
      <c r="AD69" s="18">
        <f t="shared" si="26"/>
        <v>0</v>
      </c>
      <c r="AE69" s="17">
        <v>0</v>
      </c>
      <c r="AF69" s="18">
        <v>0</v>
      </c>
      <c r="AG69" s="59">
        <f t="shared" si="16"/>
        <v>0</v>
      </c>
      <c r="AH69" s="59">
        <f t="shared" si="27"/>
        <v>0</v>
      </c>
      <c r="AI69" s="59">
        <f t="shared" si="28"/>
        <v>0</v>
      </c>
      <c r="AJ69" s="57">
        <v>0</v>
      </c>
    </row>
    <row r="70" spans="2:36" ht="16.5" customHeight="1">
      <c r="B70" s="7" t="s">
        <v>120</v>
      </c>
      <c r="E70" s="45" t="s">
        <v>1</v>
      </c>
      <c r="F70" s="57" t="s">
        <v>121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17">
        <f t="shared" si="17"/>
        <v>0</v>
      </c>
      <c r="N70" s="18">
        <f t="shared" si="18"/>
        <v>0</v>
      </c>
      <c r="O70" s="17">
        <v>0</v>
      </c>
      <c r="P70" s="18">
        <v>0</v>
      </c>
      <c r="Q70" s="17">
        <f t="shared" si="19"/>
        <v>0</v>
      </c>
      <c r="R70" s="18">
        <f t="shared" si="20"/>
        <v>0</v>
      </c>
      <c r="S70" s="17">
        <v>0</v>
      </c>
      <c r="T70" s="18">
        <v>0</v>
      </c>
      <c r="U70" s="17">
        <f t="shared" si="21"/>
        <v>0</v>
      </c>
      <c r="V70" s="18">
        <f t="shared" si="22"/>
        <v>0</v>
      </c>
      <c r="W70" s="17">
        <v>0</v>
      </c>
      <c r="X70" s="18">
        <v>0</v>
      </c>
      <c r="Y70" s="17">
        <f t="shared" si="23"/>
        <v>0</v>
      </c>
      <c r="Z70" s="18">
        <f t="shared" si="24"/>
        <v>0</v>
      </c>
      <c r="AA70" s="17">
        <v>0</v>
      </c>
      <c r="AB70" s="18">
        <v>0</v>
      </c>
      <c r="AC70" s="17">
        <f t="shared" si="25"/>
        <v>0</v>
      </c>
      <c r="AD70" s="18">
        <f t="shared" si="26"/>
        <v>0</v>
      </c>
      <c r="AE70" s="17">
        <v>0</v>
      </c>
      <c r="AF70" s="18">
        <v>0</v>
      </c>
      <c r="AG70" s="59">
        <f t="shared" si="16"/>
        <v>0</v>
      </c>
      <c r="AH70" s="59">
        <f t="shared" si="27"/>
        <v>0</v>
      </c>
      <c r="AI70" s="59">
        <f t="shared" si="28"/>
        <v>0</v>
      </c>
      <c r="AJ70" s="57">
        <v>0</v>
      </c>
    </row>
    <row r="71" spans="2:36" s="20" customFormat="1" ht="16.5" customHeight="1">
      <c r="B71" s="20" t="s">
        <v>122</v>
      </c>
      <c r="E71" s="60" t="s">
        <v>1</v>
      </c>
      <c r="F71" s="47" t="s">
        <v>123</v>
      </c>
      <c r="G71" s="51">
        <v>0</v>
      </c>
      <c r="H71" s="51">
        <v>0</v>
      </c>
      <c r="I71" s="51">
        <v>0</v>
      </c>
      <c r="J71" s="52">
        <v>0</v>
      </c>
      <c r="K71" s="51">
        <v>0</v>
      </c>
      <c r="L71" s="52">
        <v>0</v>
      </c>
      <c r="M71" s="51">
        <f t="shared" si="17"/>
        <v>0</v>
      </c>
      <c r="N71" s="52">
        <f t="shared" si="18"/>
        <v>0</v>
      </c>
      <c r="O71" s="51">
        <v>0</v>
      </c>
      <c r="P71" s="52">
        <v>0</v>
      </c>
      <c r="Q71" s="51">
        <f t="shared" si="19"/>
        <v>0</v>
      </c>
      <c r="R71" s="52">
        <f t="shared" si="20"/>
        <v>0</v>
      </c>
      <c r="S71" s="51">
        <v>0</v>
      </c>
      <c r="T71" s="52">
        <v>0</v>
      </c>
      <c r="U71" s="51">
        <f t="shared" si="21"/>
        <v>0</v>
      </c>
      <c r="V71" s="52">
        <f t="shared" si="22"/>
        <v>0</v>
      </c>
      <c r="W71" s="51">
        <v>0</v>
      </c>
      <c r="X71" s="52">
        <v>0</v>
      </c>
      <c r="Y71" s="51">
        <f t="shared" si="23"/>
        <v>0</v>
      </c>
      <c r="Z71" s="52">
        <f t="shared" si="24"/>
        <v>0</v>
      </c>
      <c r="AA71" s="51">
        <v>0</v>
      </c>
      <c r="AB71" s="52">
        <v>0</v>
      </c>
      <c r="AC71" s="51">
        <f t="shared" si="25"/>
        <v>0</v>
      </c>
      <c r="AD71" s="52">
        <f t="shared" si="26"/>
        <v>0</v>
      </c>
      <c r="AE71" s="51">
        <v>0</v>
      </c>
      <c r="AF71" s="52">
        <v>0</v>
      </c>
      <c r="AG71" s="49">
        <f t="shared" si="16"/>
        <v>0</v>
      </c>
      <c r="AH71" s="49">
        <f t="shared" si="27"/>
        <v>0</v>
      </c>
      <c r="AI71" s="49">
        <f t="shared" si="28"/>
        <v>0</v>
      </c>
      <c r="AJ71" s="53">
        <v>0</v>
      </c>
    </row>
    <row r="72" spans="2:36" ht="16.5" customHeight="1">
      <c r="B72" s="7" t="s">
        <v>124</v>
      </c>
      <c r="E72" s="45" t="s">
        <v>1</v>
      </c>
      <c r="F72" s="57" t="s">
        <v>125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7">
        <f t="shared" si="17"/>
        <v>0</v>
      </c>
      <c r="N72" s="18">
        <f t="shared" si="18"/>
        <v>0</v>
      </c>
      <c r="O72" s="17">
        <v>0</v>
      </c>
      <c r="P72" s="18">
        <v>0</v>
      </c>
      <c r="Q72" s="17">
        <f t="shared" si="19"/>
        <v>0</v>
      </c>
      <c r="R72" s="18">
        <f t="shared" si="20"/>
        <v>0</v>
      </c>
      <c r="S72" s="17">
        <v>0</v>
      </c>
      <c r="T72" s="18">
        <v>0</v>
      </c>
      <c r="U72" s="17">
        <f t="shared" si="21"/>
        <v>0</v>
      </c>
      <c r="V72" s="18">
        <f t="shared" si="22"/>
        <v>0</v>
      </c>
      <c r="W72" s="17">
        <v>0</v>
      </c>
      <c r="X72" s="18">
        <v>0</v>
      </c>
      <c r="Y72" s="17">
        <f t="shared" si="23"/>
        <v>0</v>
      </c>
      <c r="Z72" s="18">
        <f t="shared" si="24"/>
        <v>0</v>
      </c>
      <c r="AA72" s="17">
        <v>0</v>
      </c>
      <c r="AB72" s="18">
        <v>0</v>
      </c>
      <c r="AC72" s="17">
        <f t="shared" si="25"/>
        <v>0</v>
      </c>
      <c r="AD72" s="18">
        <f t="shared" si="26"/>
        <v>0</v>
      </c>
      <c r="AE72" s="17">
        <v>0</v>
      </c>
      <c r="AF72" s="18">
        <v>0</v>
      </c>
      <c r="AG72" s="59">
        <f t="shared" si="16"/>
        <v>0</v>
      </c>
      <c r="AH72" s="59">
        <f t="shared" si="27"/>
        <v>0</v>
      </c>
      <c r="AI72" s="59">
        <f t="shared" si="28"/>
        <v>0</v>
      </c>
      <c r="AJ72" s="57">
        <v>0</v>
      </c>
    </row>
    <row r="73" spans="2:36" ht="16.5" customHeight="1">
      <c r="B73" s="7" t="s">
        <v>126</v>
      </c>
      <c r="E73" s="45" t="s">
        <v>1</v>
      </c>
      <c r="F73" s="57" t="s">
        <v>127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17">
        <f t="shared" si="17"/>
        <v>0</v>
      </c>
      <c r="N73" s="18">
        <f t="shared" si="18"/>
        <v>0</v>
      </c>
      <c r="O73" s="17">
        <v>0</v>
      </c>
      <c r="P73" s="18">
        <v>0</v>
      </c>
      <c r="Q73" s="17">
        <f t="shared" si="19"/>
        <v>0</v>
      </c>
      <c r="R73" s="18">
        <f t="shared" si="20"/>
        <v>0</v>
      </c>
      <c r="S73" s="17">
        <v>0</v>
      </c>
      <c r="T73" s="18">
        <v>0</v>
      </c>
      <c r="U73" s="17">
        <f t="shared" si="21"/>
        <v>0</v>
      </c>
      <c r="V73" s="18">
        <f t="shared" si="22"/>
        <v>0</v>
      </c>
      <c r="W73" s="17">
        <v>0</v>
      </c>
      <c r="X73" s="18">
        <v>0</v>
      </c>
      <c r="Y73" s="17">
        <f t="shared" si="23"/>
        <v>0</v>
      </c>
      <c r="Z73" s="18">
        <f t="shared" si="24"/>
        <v>0</v>
      </c>
      <c r="AA73" s="17">
        <v>0</v>
      </c>
      <c r="AB73" s="18">
        <v>0</v>
      </c>
      <c r="AC73" s="17">
        <f t="shared" si="25"/>
        <v>0</v>
      </c>
      <c r="AD73" s="18">
        <f t="shared" si="26"/>
        <v>0</v>
      </c>
      <c r="AE73" s="17">
        <v>0</v>
      </c>
      <c r="AF73" s="18">
        <v>0</v>
      </c>
      <c r="AG73" s="59">
        <f t="shared" si="16"/>
        <v>0</v>
      </c>
      <c r="AH73" s="59">
        <f t="shared" si="27"/>
        <v>0</v>
      </c>
      <c r="AI73" s="59">
        <f t="shared" si="28"/>
        <v>0</v>
      </c>
      <c r="AJ73" s="57">
        <v>0</v>
      </c>
    </row>
    <row r="74" spans="2:36" ht="16.5" customHeight="1">
      <c r="B74" s="7" t="s">
        <v>128</v>
      </c>
      <c r="E74" s="45" t="s">
        <v>1</v>
      </c>
      <c r="F74" s="57" t="s">
        <v>129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17">
        <f t="shared" si="17"/>
        <v>0</v>
      </c>
      <c r="N74" s="18">
        <f t="shared" si="18"/>
        <v>0</v>
      </c>
      <c r="O74" s="17">
        <v>0</v>
      </c>
      <c r="P74" s="18">
        <v>0</v>
      </c>
      <c r="Q74" s="17">
        <f t="shared" si="19"/>
        <v>0</v>
      </c>
      <c r="R74" s="18">
        <f t="shared" si="20"/>
        <v>0</v>
      </c>
      <c r="S74" s="17">
        <v>0</v>
      </c>
      <c r="T74" s="18">
        <v>0</v>
      </c>
      <c r="U74" s="17">
        <f t="shared" si="21"/>
        <v>0</v>
      </c>
      <c r="V74" s="18">
        <f t="shared" si="22"/>
        <v>0</v>
      </c>
      <c r="W74" s="17">
        <v>0</v>
      </c>
      <c r="X74" s="18">
        <v>0</v>
      </c>
      <c r="Y74" s="17">
        <f t="shared" si="23"/>
        <v>0</v>
      </c>
      <c r="Z74" s="18">
        <f t="shared" si="24"/>
        <v>0</v>
      </c>
      <c r="AA74" s="17">
        <v>0</v>
      </c>
      <c r="AB74" s="18">
        <v>0</v>
      </c>
      <c r="AC74" s="17">
        <f t="shared" si="25"/>
        <v>0</v>
      </c>
      <c r="AD74" s="18">
        <f t="shared" si="26"/>
        <v>0</v>
      </c>
      <c r="AE74" s="17">
        <v>0</v>
      </c>
      <c r="AF74" s="18">
        <v>0</v>
      </c>
      <c r="AG74" s="59">
        <f t="shared" si="16"/>
        <v>0</v>
      </c>
      <c r="AH74" s="59">
        <f t="shared" si="27"/>
        <v>0</v>
      </c>
      <c r="AI74" s="59">
        <f t="shared" si="28"/>
        <v>0</v>
      </c>
      <c r="AJ74" s="57">
        <v>0</v>
      </c>
    </row>
    <row r="75" spans="2:36" ht="16.5" customHeight="1">
      <c r="B75" s="7" t="s">
        <v>130</v>
      </c>
      <c r="E75" s="45" t="s">
        <v>1</v>
      </c>
      <c r="F75" s="57" t="s">
        <v>131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17">
        <f t="shared" si="17"/>
        <v>0</v>
      </c>
      <c r="N75" s="18">
        <f t="shared" si="18"/>
        <v>0</v>
      </c>
      <c r="O75" s="17">
        <v>0</v>
      </c>
      <c r="P75" s="18">
        <v>0</v>
      </c>
      <c r="Q75" s="17">
        <f t="shared" si="19"/>
        <v>0</v>
      </c>
      <c r="R75" s="18">
        <f t="shared" si="20"/>
        <v>0</v>
      </c>
      <c r="S75" s="17">
        <v>0</v>
      </c>
      <c r="T75" s="18">
        <v>0</v>
      </c>
      <c r="U75" s="17">
        <f t="shared" si="21"/>
        <v>0</v>
      </c>
      <c r="V75" s="18">
        <f t="shared" si="22"/>
        <v>0</v>
      </c>
      <c r="W75" s="17">
        <v>0</v>
      </c>
      <c r="X75" s="18">
        <v>0</v>
      </c>
      <c r="Y75" s="17">
        <f t="shared" si="23"/>
        <v>0</v>
      </c>
      <c r="Z75" s="18">
        <f t="shared" si="24"/>
        <v>0</v>
      </c>
      <c r="AA75" s="17">
        <v>0</v>
      </c>
      <c r="AB75" s="18">
        <v>0</v>
      </c>
      <c r="AC75" s="17">
        <f t="shared" si="25"/>
        <v>0</v>
      </c>
      <c r="AD75" s="18">
        <f t="shared" si="26"/>
        <v>0</v>
      </c>
      <c r="AE75" s="17">
        <v>0</v>
      </c>
      <c r="AF75" s="18">
        <v>0</v>
      </c>
      <c r="AG75" s="59">
        <f t="shared" si="16"/>
        <v>0</v>
      </c>
      <c r="AH75" s="59">
        <f t="shared" si="27"/>
        <v>0</v>
      </c>
      <c r="AI75" s="59">
        <f t="shared" si="28"/>
        <v>0</v>
      </c>
      <c r="AJ75" s="57">
        <v>0</v>
      </c>
    </row>
    <row r="76" spans="2:36" ht="16.5" customHeight="1">
      <c r="B76" s="7" t="s">
        <v>132</v>
      </c>
      <c r="E76" s="45" t="s">
        <v>1</v>
      </c>
      <c r="F76" s="57" t="s">
        <v>133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17">
        <f t="shared" si="17"/>
        <v>0</v>
      </c>
      <c r="N76" s="18">
        <f t="shared" si="18"/>
        <v>0</v>
      </c>
      <c r="O76" s="17">
        <v>0</v>
      </c>
      <c r="P76" s="18">
        <v>0</v>
      </c>
      <c r="Q76" s="17">
        <f t="shared" si="19"/>
        <v>0</v>
      </c>
      <c r="R76" s="18">
        <f t="shared" si="20"/>
        <v>0</v>
      </c>
      <c r="S76" s="17">
        <v>0</v>
      </c>
      <c r="T76" s="18">
        <v>0</v>
      </c>
      <c r="U76" s="17">
        <f t="shared" si="21"/>
        <v>0</v>
      </c>
      <c r="V76" s="18">
        <f t="shared" si="22"/>
        <v>0</v>
      </c>
      <c r="W76" s="17">
        <v>0</v>
      </c>
      <c r="X76" s="18">
        <v>0</v>
      </c>
      <c r="Y76" s="17">
        <f t="shared" si="23"/>
        <v>0</v>
      </c>
      <c r="Z76" s="18">
        <f t="shared" si="24"/>
        <v>0</v>
      </c>
      <c r="AA76" s="17">
        <v>0</v>
      </c>
      <c r="AB76" s="18">
        <v>0</v>
      </c>
      <c r="AC76" s="17">
        <f t="shared" si="25"/>
        <v>0</v>
      </c>
      <c r="AD76" s="18">
        <f t="shared" si="26"/>
        <v>0</v>
      </c>
      <c r="AE76" s="17">
        <v>0</v>
      </c>
      <c r="AF76" s="18">
        <v>0</v>
      </c>
      <c r="AG76" s="59">
        <f t="shared" si="16"/>
        <v>0</v>
      </c>
      <c r="AH76" s="59">
        <f t="shared" si="27"/>
        <v>0</v>
      </c>
      <c r="AI76" s="59">
        <f t="shared" si="28"/>
        <v>0</v>
      </c>
      <c r="AJ76" s="57">
        <v>0</v>
      </c>
    </row>
    <row r="77" spans="2:36" ht="16.5" customHeight="1">
      <c r="B77" s="7" t="s">
        <v>134</v>
      </c>
      <c r="E77" s="45" t="s">
        <v>1</v>
      </c>
      <c r="F77" s="57" t="s">
        <v>135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17">
        <f t="shared" si="17"/>
        <v>0</v>
      </c>
      <c r="N77" s="18">
        <f t="shared" si="18"/>
        <v>0</v>
      </c>
      <c r="O77" s="17">
        <v>0</v>
      </c>
      <c r="P77" s="18">
        <v>0</v>
      </c>
      <c r="Q77" s="17">
        <f t="shared" si="19"/>
        <v>0</v>
      </c>
      <c r="R77" s="18">
        <f t="shared" si="20"/>
        <v>0</v>
      </c>
      <c r="S77" s="17">
        <v>0</v>
      </c>
      <c r="T77" s="18">
        <v>0</v>
      </c>
      <c r="U77" s="17">
        <f t="shared" si="21"/>
        <v>0</v>
      </c>
      <c r="V77" s="18">
        <f t="shared" si="22"/>
        <v>0</v>
      </c>
      <c r="W77" s="17">
        <v>0</v>
      </c>
      <c r="X77" s="18">
        <v>0</v>
      </c>
      <c r="Y77" s="17">
        <f t="shared" si="23"/>
        <v>0</v>
      </c>
      <c r="Z77" s="18">
        <f t="shared" si="24"/>
        <v>0</v>
      </c>
      <c r="AA77" s="17">
        <v>0</v>
      </c>
      <c r="AB77" s="18">
        <v>0</v>
      </c>
      <c r="AC77" s="17">
        <f t="shared" si="25"/>
        <v>0</v>
      </c>
      <c r="AD77" s="18">
        <f t="shared" si="26"/>
        <v>0</v>
      </c>
      <c r="AE77" s="17">
        <v>0</v>
      </c>
      <c r="AF77" s="18">
        <v>0</v>
      </c>
      <c r="AG77" s="59">
        <f t="shared" si="16"/>
        <v>0</v>
      </c>
      <c r="AH77" s="59">
        <f t="shared" si="27"/>
        <v>0</v>
      </c>
      <c r="AI77" s="59">
        <f t="shared" si="28"/>
        <v>0</v>
      </c>
      <c r="AJ77" s="57">
        <v>0</v>
      </c>
    </row>
    <row r="78" ht="12.75">
      <c r="E78" s="45" t="s">
        <v>1</v>
      </c>
    </row>
    <row r="79" ht="12.75">
      <c r="E79" s="45" t="s">
        <v>1</v>
      </c>
    </row>
    <row r="80" ht="12.75">
      <c r="E80" s="45" t="s">
        <v>1</v>
      </c>
    </row>
    <row r="81" ht="12.75">
      <c r="E81" s="45" t="s">
        <v>1</v>
      </c>
    </row>
    <row r="82" ht="12.75">
      <c r="E82" s="45" t="s">
        <v>1</v>
      </c>
    </row>
    <row r="83" ht="12.75">
      <c r="E83" s="45" t="s">
        <v>1</v>
      </c>
    </row>
    <row r="84" ht="12.75">
      <c r="E84" s="45" t="s">
        <v>1</v>
      </c>
    </row>
    <row r="85" ht="12.75">
      <c r="E85" s="45" t="s">
        <v>1</v>
      </c>
    </row>
    <row r="86" ht="12.75">
      <c r="E86" s="45" t="s">
        <v>1</v>
      </c>
    </row>
    <row r="87" ht="12.75">
      <c r="E87" s="45" t="s">
        <v>1</v>
      </c>
    </row>
    <row r="88" ht="12.75">
      <c r="E88" s="45" t="s">
        <v>1</v>
      </c>
    </row>
    <row r="89" ht="12.75">
      <c r="E89" s="45" t="s">
        <v>1</v>
      </c>
    </row>
    <row r="90" ht="12.75">
      <c r="E90" s="45" t="s">
        <v>1</v>
      </c>
    </row>
    <row r="91" ht="12.75">
      <c r="E91" s="45" t="s">
        <v>1</v>
      </c>
    </row>
    <row r="92" ht="12.75">
      <c r="E92" s="45" t="s">
        <v>1</v>
      </c>
    </row>
    <row r="93" ht="12.75">
      <c r="E93" s="45" t="s">
        <v>1</v>
      </c>
    </row>
    <row r="94" ht="12.75">
      <c r="E94" s="45" t="s">
        <v>1</v>
      </c>
    </row>
    <row r="95" ht="12.75">
      <c r="E95" s="45" t="s">
        <v>1</v>
      </c>
    </row>
    <row r="96" ht="12.75">
      <c r="E96" s="45" t="s">
        <v>1</v>
      </c>
    </row>
    <row r="97" ht="12.75">
      <c r="E97" s="45" t="s">
        <v>1</v>
      </c>
    </row>
    <row r="98" ht="12.75">
      <c r="E98" s="45" t="s">
        <v>1</v>
      </c>
    </row>
    <row r="99" ht="12.75">
      <c r="E99" s="45" t="s">
        <v>1</v>
      </c>
    </row>
    <row r="100" ht="12.75">
      <c r="E100" s="45" t="s">
        <v>1</v>
      </c>
    </row>
    <row r="101" ht="12.75">
      <c r="E101" s="45" t="s">
        <v>1</v>
      </c>
    </row>
    <row r="102" ht="12.75">
      <c r="E102" s="45" t="s">
        <v>1</v>
      </c>
    </row>
    <row r="103" ht="12.75">
      <c r="E103" s="45" t="s">
        <v>1</v>
      </c>
    </row>
    <row r="104" ht="12.75">
      <c r="E104" s="45" t="s">
        <v>1</v>
      </c>
    </row>
    <row r="105" ht="12.75">
      <c r="E105" s="45" t="s">
        <v>1</v>
      </c>
    </row>
    <row r="106" ht="12.75">
      <c r="E106" s="45" t="s">
        <v>1</v>
      </c>
    </row>
    <row r="107" ht="12.75">
      <c r="E107" s="45" t="s">
        <v>1</v>
      </c>
    </row>
    <row r="108" ht="12.75">
      <c r="E108" s="45" t="s">
        <v>1</v>
      </c>
    </row>
    <row r="109" ht="12.75">
      <c r="E109" s="45" t="s">
        <v>1</v>
      </c>
    </row>
    <row r="110" ht="12.75">
      <c r="E110" s="45" t="s">
        <v>1</v>
      </c>
    </row>
    <row r="111" ht="12.75">
      <c r="E111" s="45" t="s">
        <v>1</v>
      </c>
    </row>
    <row r="112" ht="12.75">
      <c r="E112" s="45" t="s">
        <v>1</v>
      </c>
    </row>
    <row r="113" ht="12.75">
      <c r="E113" s="45" t="s">
        <v>1</v>
      </c>
    </row>
    <row r="114" ht="12.75">
      <c r="E114" s="45" t="s">
        <v>1</v>
      </c>
    </row>
    <row r="115" ht="12.75">
      <c r="E115" s="45" t="s">
        <v>1</v>
      </c>
    </row>
    <row r="116" ht="12.75">
      <c r="E116" s="45" t="s">
        <v>1</v>
      </c>
    </row>
    <row r="117" ht="12.75">
      <c r="E117" s="45" t="s">
        <v>1</v>
      </c>
    </row>
    <row r="119" spans="1:3" ht="14.25">
      <c r="A119" s="23" t="s">
        <v>30</v>
      </c>
      <c r="B119" s="24" t="s">
        <v>1</v>
      </c>
      <c r="C119" s="25" t="s">
        <v>136</v>
      </c>
    </row>
    <row r="120" spans="1:5" ht="36">
      <c r="A120" s="26" t="s">
        <v>30</v>
      </c>
      <c r="B120" s="27">
        <v>1</v>
      </c>
      <c r="C120" s="28" t="s">
        <v>137</v>
      </c>
      <c r="E120" s="7" t="str">
        <f aca="true" t="shared" si="29" ref="E120:E151">A120&amp;"."&amp;B120</f>
        <v>01.1</v>
      </c>
    </row>
    <row r="121" spans="1:5" ht="24">
      <c r="A121" s="26" t="s">
        <v>30</v>
      </c>
      <c r="B121" s="27">
        <v>2</v>
      </c>
      <c r="C121" s="28" t="s">
        <v>138</v>
      </c>
      <c r="E121" s="7" t="str">
        <f t="shared" si="29"/>
        <v>01.2</v>
      </c>
    </row>
    <row r="122" spans="1:5" ht="24">
      <c r="A122" s="26" t="s">
        <v>30</v>
      </c>
      <c r="B122" s="27">
        <v>3</v>
      </c>
      <c r="C122" s="28" t="s">
        <v>139</v>
      </c>
      <c r="E122" s="7" t="str">
        <f t="shared" si="29"/>
        <v>01.3</v>
      </c>
    </row>
    <row r="123" spans="1:5" ht="36">
      <c r="A123" s="26" t="s">
        <v>30</v>
      </c>
      <c r="B123" s="27">
        <v>4</v>
      </c>
      <c r="C123" s="28" t="s">
        <v>140</v>
      </c>
      <c r="E123" s="7" t="str">
        <f t="shared" si="29"/>
        <v>01.4</v>
      </c>
    </row>
    <row r="124" spans="1:5" ht="12.75">
      <c r="A124" s="26" t="s">
        <v>30</v>
      </c>
      <c r="B124" s="27">
        <v>5</v>
      </c>
      <c r="C124" s="28" t="s">
        <v>141</v>
      </c>
      <c r="E124" s="7" t="str">
        <f t="shared" si="29"/>
        <v>01.5</v>
      </c>
    </row>
    <row r="125" spans="1:5" ht="12.75">
      <c r="A125" s="26" t="s">
        <v>30</v>
      </c>
      <c r="B125" s="27">
        <v>6</v>
      </c>
      <c r="C125" s="28" t="s">
        <v>142</v>
      </c>
      <c r="E125" s="7" t="str">
        <f t="shared" si="29"/>
        <v>01.6</v>
      </c>
    </row>
    <row r="126" spans="1:5" ht="36">
      <c r="A126" s="26" t="s">
        <v>30</v>
      </c>
      <c r="B126" s="27">
        <v>9</v>
      </c>
      <c r="C126" s="28" t="s">
        <v>143</v>
      </c>
      <c r="E126" s="7" t="str">
        <f t="shared" si="29"/>
        <v>01.9</v>
      </c>
    </row>
    <row r="127" spans="1:5" ht="28.5">
      <c r="A127" s="29" t="s">
        <v>46</v>
      </c>
      <c r="B127" s="30" t="s">
        <v>1</v>
      </c>
      <c r="C127" s="31" t="s">
        <v>144</v>
      </c>
      <c r="E127" s="7" t="str">
        <f t="shared" si="29"/>
        <v>02.</v>
      </c>
    </row>
    <row r="128" spans="1:5" ht="24">
      <c r="A128" s="26" t="s">
        <v>46</v>
      </c>
      <c r="B128" s="27">
        <v>1</v>
      </c>
      <c r="C128" s="28" t="s">
        <v>145</v>
      </c>
      <c r="E128" s="7" t="str">
        <f t="shared" si="29"/>
        <v>02.1</v>
      </c>
    </row>
    <row r="129" spans="1:5" ht="24">
      <c r="A129" s="26" t="s">
        <v>46</v>
      </c>
      <c r="B129" s="27">
        <v>2</v>
      </c>
      <c r="C129" s="28" t="s">
        <v>146</v>
      </c>
      <c r="E129" s="7" t="str">
        <f t="shared" si="29"/>
        <v>02.2</v>
      </c>
    </row>
    <row r="130" spans="1:5" ht="36">
      <c r="A130" s="26" t="s">
        <v>46</v>
      </c>
      <c r="B130" s="27">
        <v>3</v>
      </c>
      <c r="C130" s="28" t="s">
        <v>147</v>
      </c>
      <c r="E130" s="7" t="str">
        <f t="shared" si="29"/>
        <v>02.3</v>
      </c>
    </row>
    <row r="131" spans="1:5" ht="24">
      <c r="A131" s="26" t="s">
        <v>46</v>
      </c>
      <c r="B131" s="27">
        <v>4</v>
      </c>
      <c r="C131" s="28" t="s">
        <v>148</v>
      </c>
      <c r="E131" s="7" t="str">
        <f t="shared" si="29"/>
        <v>02.4</v>
      </c>
    </row>
    <row r="132" spans="1:5" ht="12.75">
      <c r="A132" s="26" t="s">
        <v>46</v>
      </c>
      <c r="B132" s="27">
        <v>5</v>
      </c>
      <c r="C132" s="28" t="s">
        <v>149</v>
      </c>
      <c r="E132" s="7" t="str">
        <f t="shared" si="29"/>
        <v>02.5</v>
      </c>
    </row>
    <row r="133" spans="1:5" ht="12.75">
      <c r="A133" s="26" t="s">
        <v>46</v>
      </c>
      <c r="B133" s="27">
        <v>6</v>
      </c>
      <c r="C133" s="28" t="s">
        <v>150</v>
      </c>
      <c r="E133" s="7" t="str">
        <f t="shared" si="29"/>
        <v>02.6</v>
      </c>
    </row>
    <row r="134" spans="1:5" ht="12.75">
      <c r="A134" s="26" t="s">
        <v>46</v>
      </c>
      <c r="B134" s="27">
        <v>7</v>
      </c>
      <c r="C134" s="28" t="s">
        <v>151</v>
      </c>
      <c r="E134" s="7" t="str">
        <f t="shared" si="29"/>
        <v>02.7</v>
      </c>
    </row>
    <row r="135" spans="1:5" ht="36">
      <c r="A135" s="26" t="s">
        <v>46</v>
      </c>
      <c r="B135" s="27">
        <v>8</v>
      </c>
      <c r="C135" s="28" t="s">
        <v>152</v>
      </c>
      <c r="E135" s="7" t="str">
        <f t="shared" si="29"/>
        <v>02.8</v>
      </c>
    </row>
    <row r="136" spans="1:5" ht="36">
      <c r="A136" s="26" t="s">
        <v>46</v>
      </c>
      <c r="B136" s="27">
        <v>9</v>
      </c>
      <c r="C136" s="28" t="s">
        <v>153</v>
      </c>
      <c r="E136" s="7" t="str">
        <f t="shared" si="29"/>
        <v>02.9</v>
      </c>
    </row>
    <row r="137" spans="1:5" ht="42.75">
      <c r="A137" s="29" t="s">
        <v>66</v>
      </c>
      <c r="B137" s="30" t="s">
        <v>1</v>
      </c>
      <c r="C137" s="31" t="s">
        <v>154</v>
      </c>
      <c r="E137" s="7" t="str">
        <f t="shared" si="29"/>
        <v>03.</v>
      </c>
    </row>
    <row r="138" spans="1:5" ht="24">
      <c r="A138" s="32" t="s">
        <v>66</v>
      </c>
      <c r="B138" s="33">
        <v>1</v>
      </c>
      <c r="C138" s="34" t="s">
        <v>155</v>
      </c>
      <c r="E138" s="7" t="str">
        <f t="shared" si="29"/>
        <v>03.1</v>
      </c>
    </row>
    <row r="139" spans="1:5" ht="36">
      <c r="A139" s="32" t="s">
        <v>66</v>
      </c>
      <c r="B139" s="33">
        <v>2</v>
      </c>
      <c r="C139" s="34" t="s">
        <v>156</v>
      </c>
      <c r="E139" s="7" t="str">
        <f t="shared" si="29"/>
        <v>03.2</v>
      </c>
    </row>
    <row r="140" spans="1:5" ht="24">
      <c r="A140" s="32" t="s">
        <v>66</v>
      </c>
      <c r="B140" s="33">
        <v>3</v>
      </c>
      <c r="C140" s="28" t="s">
        <v>157</v>
      </c>
      <c r="E140" s="7" t="str">
        <f t="shared" si="29"/>
        <v>03.3</v>
      </c>
    </row>
    <row r="141" spans="1:5" ht="12.75">
      <c r="A141" s="32" t="s">
        <v>66</v>
      </c>
      <c r="B141" s="33">
        <v>4</v>
      </c>
      <c r="C141" s="34" t="s">
        <v>158</v>
      </c>
      <c r="E141" s="7" t="str">
        <f t="shared" si="29"/>
        <v>03.4</v>
      </c>
    </row>
    <row r="142" spans="1:5" ht="12.75">
      <c r="A142" s="32" t="s">
        <v>66</v>
      </c>
      <c r="B142" s="27">
        <v>5</v>
      </c>
      <c r="C142" s="28" t="s">
        <v>159</v>
      </c>
      <c r="E142" s="7" t="str">
        <f t="shared" si="29"/>
        <v>03.5</v>
      </c>
    </row>
    <row r="143" spans="1:5" ht="12.75">
      <c r="A143" s="32" t="s">
        <v>66</v>
      </c>
      <c r="B143" s="33">
        <v>6</v>
      </c>
      <c r="C143" s="34" t="s">
        <v>160</v>
      </c>
      <c r="E143" s="7" t="str">
        <f t="shared" si="29"/>
        <v>03.6</v>
      </c>
    </row>
    <row r="144" spans="1:5" ht="24">
      <c r="A144" s="32" t="s">
        <v>66</v>
      </c>
      <c r="B144" s="33">
        <v>9</v>
      </c>
      <c r="C144" s="34" t="s">
        <v>161</v>
      </c>
      <c r="E144" s="7" t="str">
        <f t="shared" si="29"/>
        <v>03.9</v>
      </c>
    </row>
    <row r="145" spans="1:5" ht="42.75">
      <c r="A145" s="29" t="s">
        <v>82</v>
      </c>
      <c r="B145" s="30" t="s">
        <v>1</v>
      </c>
      <c r="C145" s="31" t="s">
        <v>162</v>
      </c>
      <c r="E145" s="7" t="str">
        <f t="shared" si="29"/>
        <v>04.</v>
      </c>
    </row>
    <row r="146" spans="1:5" ht="24">
      <c r="A146" s="32" t="s">
        <v>82</v>
      </c>
      <c r="B146" s="33">
        <v>1</v>
      </c>
      <c r="C146" s="28" t="s">
        <v>163</v>
      </c>
      <c r="E146" s="7" t="str">
        <f t="shared" si="29"/>
        <v>04.1</v>
      </c>
    </row>
    <row r="147" spans="1:5" ht="48">
      <c r="A147" s="32" t="s">
        <v>82</v>
      </c>
      <c r="B147" s="33">
        <v>2</v>
      </c>
      <c r="C147" s="28" t="s">
        <v>164</v>
      </c>
      <c r="E147" s="7" t="str">
        <f t="shared" si="29"/>
        <v>04.2</v>
      </c>
    </row>
    <row r="148" spans="1:5" ht="36">
      <c r="A148" s="32" t="s">
        <v>82</v>
      </c>
      <c r="B148" s="33">
        <v>3</v>
      </c>
      <c r="C148" s="28" t="s">
        <v>165</v>
      </c>
      <c r="E148" s="7" t="str">
        <f t="shared" si="29"/>
        <v>04.3</v>
      </c>
    </row>
    <row r="149" spans="1:5" ht="36">
      <c r="A149" s="32" t="s">
        <v>82</v>
      </c>
      <c r="B149" s="33">
        <v>4</v>
      </c>
      <c r="C149" s="28" t="s">
        <v>166</v>
      </c>
      <c r="E149" s="7" t="str">
        <f t="shared" si="29"/>
        <v>04.4</v>
      </c>
    </row>
    <row r="150" spans="1:5" ht="12.75">
      <c r="A150" s="32" t="s">
        <v>82</v>
      </c>
      <c r="B150" s="33">
        <v>5</v>
      </c>
      <c r="C150" s="28" t="s">
        <v>167</v>
      </c>
      <c r="E150" s="7" t="str">
        <f t="shared" si="29"/>
        <v>04.5</v>
      </c>
    </row>
    <row r="151" spans="1:5" ht="12.75">
      <c r="A151" s="32" t="s">
        <v>82</v>
      </c>
      <c r="B151" s="33">
        <v>6</v>
      </c>
      <c r="C151" s="28" t="s">
        <v>168</v>
      </c>
      <c r="E151" s="7" t="str">
        <f t="shared" si="29"/>
        <v>04.6</v>
      </c>
    </row>
    <row r="152" spans="1:5" ht="14.25">
      <c r="A152" s="29" t="s">
        <v>96</v>
      </c>
      <c r="B152" s="30" t="s">
        <v>1</v>
      </c>
      <c r="C152" s="31" t="s">
        <v>169</v>
      </c>
      <c r="E152" s="7" t="str">
        <f aca="true" t="shared" si="30" ref="E152:E171">A152&amp;"."&amp;B152</f>
        <v>05.</v>
      </c>
    </row>
    <row r="153" spans="1:5" ht="12.75">
      <c r="A153" s="32" t="s">
        <v>96</v>
      </c>
      <c r="B153" s="33">
        <v>1</v>
      </c>
      <c r="C153" s="34" t="s">
        <v>170</v>
      </c>
      <c r="E153" s="7" t="str">
        <f t="shared" si="30"/>
        <v>05.1</v>
      </c>
    </row>
    <row r="154" spans="1:5" ht="24">
      <c r="A154" s="32" t="s">
        <v>96</v>
      </c>
      <c r="B154" s="33">
        <v>2</v>
      </c>
      <c r="C154" s="34" t="s">
        <v>171</v>
      </c>
      <c r="E154" s="7" t="str">
        <f t="shared" si="30"/>
        <v>05.2</v>
      </c>
    </row>
    <row r="155" spans="1:5" ht="12.75">
      <c r="A155" s="32" t="s">
        <v>96</v>
      </c>
      <c r="B155" s="33">
        <v>3</v>
      </c>
      <c r="C155" s="34" t="s">
        <v>172</v>
      </c>
      <c r="E155" s="7" t="str">
        <f t="shared" si="30"/>
        <v>05.3</v>
      </c>
    </row>
    <row r="156" spans="1:5" ht="12.75">
      <c r="A156" s="32" t="s">
        <v>96</v>
      </c>
      <c r="B156" s="33">
        <v>9</v>
      </c>
      <c r="C156" s="34" t="s">
        <v>173</v>
      </c>
      <c r="E156" s="7" t="str">
        <f t="shared" si="30"/>
        <v>05.9</v>
      </c>
    </row>
    <row r="157" spans="1:5" ht="28.5">
      <c r="A157" s="35">
        <v>6</v>
      </c>
      <c r="B157" s="36" t="s">
        <v>1</v>
      </c>
      <c r="C157" s="37" t="s">
        <v>174</v>
      </c>
      <c r="E157" s="7" t="str">
        <f t="shared" si="30"/>
        <v>6.</v>
      </c>
    </row>
    <row r="158" spans="1:5" ht="24">
      <c r="A158" s="26">
        <v>6</v>
      </c>
      <c r="B158" s="27">
        <v>1</v>
      </c>
      <c r="C158" s="28" t="s">
        <v>175</v>
      </c>
      <c r="E158" s="7" t="str">
        <f t="shared" si="30"/>
        <v>6.1</v>
      </c>
    </row>
    <row r="159" spans="1:5" ht="12.75">
      <c r="A159" s="26">
        <v>6</v>
      </c>
      <c r="B159" s="27">
        <v>2</v>
      </c>
      <c r="C159" s="28" t="s">
        <v>176</v>
      </c>
      <c r="E159" s="7" t="str">
        <f t="shared" si="30"/>
        <v>6.2</v>
      </c>
    </row>
    <row r="160" spans="1:5" ht="24">
      <c r="A160" s="26">
        <v>6</v>
      </c>
      <c r="B160" s="27">
        <v>3</v>
      </c>
      <c r="C160" s="28" t="s">
        <v>177</v>
      </c>
      <c r="E160" s="7" t="str">
        <f t="shared" si="30"/>
        <v>6.3</v>
      </c>
    </row>
    <row r="161" spans="1:5" ht="24">
      <c r="A161" s="26">
        <v>6</v>
      </c>
      <c r="B161" s="27">
        <v>9</v>
      </c>
      <c r="C161" s="28" t="s">
        <v>178</v>
      </c>
      <c r="E161" s="7" t="str">
        <f t="shared" si="30"/>
        <v>6.9</v>
      </c>
    </row>
    <row r="162" spans="1:5" ht="28.5">
      <c r="A162" s="35">
        <v>8</v>
      </c>
      <c r="B162" s="36" t="s">
        <v>1</v>
      </c>
      <c r="C162" s="37" t="s">
        <v>179</v>
      </c>
      <c r="E162" s="7" t="str">
        <f t="shared" si="30"/>
        <v>8.</v>
      </c>
    </row>
    <row r="163" spans="1:5" ht="12.75">
      <c r="A163" s="26">
        <v>8</v>
      </c>
      <c r="B163" s="38" t="s">
        <v>180</v>
      </c>
      <c r="C163" s="39" t="s">
        <v>181</v>
      </c>
      <c r="E163" s="7" t="str">
        <f t="shared" si="30"/>
        <v>8.1</v>
      </c>
    </row>
    <row r="164" spans="1:5" ht="12.75">
      <c r="A164" s="26">
        <v>8</v>
      </c>
      <c r="B164" s="38" t="s">
        <v>182</v>
      </c>
      <c r="C164" s="39" t="s">
        <v>183</v>
      </c>
      <c r="E164" s="7" t="str">
        <f t="shared" si="30"/>
        <v>8.2</v>
      </c>
    </row>
    <row r="165" spans="1:5" ht="28.5">
      <c r="A165" s="35" t="s">
        <v>122</v>
      </c>
      <c r="B165" s="36" t="s">
        <v>1</v>
      </c>
      <c r="C165" s="37" t="s">
        <v>184</v>
      </c>
      <c r="E165" s="7" t="str">
        <f t="shared" si="30"/>
        <v>09.</v>
      </c>
    </row>
    <row r="166" spans="1:5" ht="12.75">
      <c r="A166" s="40" t="s">
        <v>122</v>
      </c>
      <c r="B166" s="38">
        <v>1</v>
      </c>
      <c r="C166" s="41" t="s">
        <v>136</v>
      </c>
      <c r="E166" s="7" t="str">
        <f t="shared" si="30"/>
        <v>09.1</v>
      </c>
    </row>
    <row r="167" spans="1:5" ht="24">
      <c r="A167" s="40" t="s">
        <v>122</v>
      </c>
      <c r="B167" s="38">
        <v>2</v>
      </c>
      <c r="C167" s="28" t="s">
        <v>144</v>
      </c>
      <c r="E167" s="7" t="str">
        <f t="shared" si="30"/>
        <v>09.2</v>
      </c>
    </row>
    <row r="168" spans="1:5" ht="24">
      <c r="A168" s="40" t="s">
        <v>122</v>
      </c>
      <c r="B168" s="38">
        <v>3</v>
      </c>
      <c r="C168" s="28" t="s">
        <v>154</v>
      </c>
      <c r="E168" s="7" t="str">
        <f t="shared" si="30"/>
        <v>09.3</v>
      </c>
    </row>
    <row r="169" spans="1:5" ht="36">
      <c r="A169" s="40" t="s">
        <v>122</v>
      </c>
      <c r="B169" s="38">
        <v>4</v>
      </c>
      <c r="C169" s="28" t="s">
        <v>162</v>
      </c>
      <c r="E169" s="7" t="str">
        <f t="shared" si="30"/>
        <v>09.4</v>
      </c>
    </row>
    <row r="170" spans="1:5" ht="12.75">
      <c r="A170" s="40" t="s">
        <v>122</v>
      </c>
      <c r="B170" s="38">
        <v>5</v>
      </c>
      <c r="C170" s="28" t="s">
        <v>169</v>
      </c>
      <c r="E170" s="7" t="str">
        <f t="shared" si="30"/>
        <v>09.5</v>
      </c>
    </row>
    <row r="171" spans="1:5" ht="12.75">
      <c r="A171" s="42" t="s">
        <v>122</v>
      </c>
      <c r="B171" s="43">
        <v>6</v>
      </c>
      <c r="C171" s="44" t="s">
        <v>174</v>
      </c>
      <c r="E171" s="7" t="str">
        <f t="shared" si="30"/>
        <v>09.6</v>
      </c>
    </row>
  </sheetData>
  <sheetProtection/>
  <mergeCells count="20">
    <mergeCell ref="G21:Z21"/>
    <mergeCell ref="F11:AJ11"/>
    <mergeCell ref="Q22:R22"/>
    <mergeCell ref="U22:V22"/>
    <mergeCell ref="Y22:Z22"/>
    <mergeCell ref="F22:F23"/>
    <mergeCell ref="G22:G23"/>
    <mergeCell ref="H22:H23"/>
    <mergeCell ref="I22:J22"/>
    <mergeCell ref="K22:L22"/>
    <mergeCell ref="AJ22:AJ23"/>
    <mergeCell ref="M22:N22"/>
    <mergeCell ref="O22:P22"/>
    <mergeCell ref="S22:T22"/>
    <mergeCell ref="W22:X22"/>
    <mergeCell ref="AH22:AI22"/>
    <mergeCell ref="AC22:AD22"/>
    <mergeCell ref="AA22:AB22"/>
    <mergeCell ref="AE22:AF22"/>
    <mergeCell ref="AG22:AG23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5" r:id="rId1"/>
  <headerFooter alignWithMargins="0">
    <oddFooter>&amp;Le-bütçe "" aşaması verilerinden üretilmiştir.  (24.07.2019 15:21:06)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 DEMİRHAN</dc:creator>
  <cp:keywords/>
  <dc:description/>
  <cp:lastModifiedBy>Seda DEMİRHAN</cp:lastModifiedBy>
  <cp:lastPrinted>2019-07-24T12:22:19Z</cp:lastPrinted>
  <dcterms:created xsi:type="dcterms:W3CDTF">2019-07-24T12:23:42Z</dcterms:created>
  <dcterms:modified xsi:type="dcterms:W3CDTF">2019-07-24T12:23:42Z</dcterms:modified>
  <cp:category/>
  <cp:version/>
  <cp:contentType/>
  <cp:contentStatus/>
</cp:coreProperties>
</file>