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<sst xmlns="http://schemas.openxmlformats.org/spreadsheetml/2006/main" count="482" uniqueCount="135">
  <si>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</si>
  <si>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</si>
  <si>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</si>
  <si>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</si>
  <si>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</si>
  <si>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</si>
  <si>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</si>
  <si>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</si>
  <si>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</si>
  <si>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</si>
  <si>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</si>
  <si>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</si>
  <si>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</si>
  <si>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</si>
  <si>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</si>
  <si>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</si>
  <si>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</si>
  <si>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</si>
  <si>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</si>
  <si>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</si>
  <si>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</si>
  <si>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</si>
  <si>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</si>
  <si>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</si>
  <si>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</si>
  <si>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</si>
  <si>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</si>
  <si>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</si>
  <si>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</si>
  <si>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</si>
  <si>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</si>
  <si>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</si>
  <si>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</si>
  <si>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</si>
  <si>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</si>
  <si>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</si>
  <si>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</si>
  <si>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</si>
  <si>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</si>
  <si>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</si>
  <si>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</si>
  <si>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</si>
  <si>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</si>
  <si>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</si>
  <si>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</si>
  <si>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</si>
  <si>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</si>
  <si>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</si>
  <si>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</si>
  <si>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</si>
  <si>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</si>
  <si>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</si>
  <si>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</si>
  <si>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</si>
  <si>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</si>
  <si>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</si>
  <si>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</si>
  <si>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</si>
  <si>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</si>
  <si>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</si>
  <si>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</si>
  <si>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</si>
  <si>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</si>
  <si>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</si>
  <si>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</si>
  <si>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</si>
  <si>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</si>
  <si>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</si>
  <si>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</si>
  <si>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</si>
  <si>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</si>
  <si>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</si>
  <si>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</si>
  <si>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</si>
  <si>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</si>
  <si>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</si>
  <si>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</si>
  <si>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</si>
  <si>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</si>
  <si>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</si>
  <si>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</si>
  <si>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</si>
  <si>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</si>
  <si>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</si>
  <si>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</si>
  <si>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</si>
  <si>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</si>
  <si>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</si>
  <si>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</si>
  <si>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</si>
  <si>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</si>
  <si>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</si>
  <si>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</si>
  <si>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</si>
  <si>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</si>
  <si>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</si>
  <si>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</si>
  <si>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</si>
  <si>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</si>
  <si>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</si>
  <si>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</si>
  <si>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</si>
  <si>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</si>
  <si>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</si>
  <si>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</si>
  <si>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</si>
  <si>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</si>
  <si>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</si>
  <si>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</si>
  <si>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</si>
  <si>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</si>
  <si>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</si>
  <si>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</si>
  <si>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</si>
  <si>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</si>
  <si>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</si>
  <si>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</si>
  <si>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</si>
  <si>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</si>
  <si>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</si>
  <si>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</si>
  <si>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</si>
  <si>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</si>
  <si>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</si>
  <si>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</si>
  <si>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</si>
  <si>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</si>
  <si>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</si>
  <si>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</si>
  <si>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</si>
  <si>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</si>
  <si>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</si>
  <si>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2018</t>
  </si>
  <si>
    <t>38.01 - YÜKSEKÖĞRETİM KURULU</t>
  </si>
  <si>
    <t>38.01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</si>
</sst>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zoomScalePageLayoutView="0" workbookViewId="0" topLeftCell="F10">
      <selection activeCell="A1" sqref="A1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3" t="s">
        <v>7</v>
      </c>
      <c r="G11" s="43" t="s">
        <v>1</v>
      </c>
      <c r="H11" s="43" t="s">
        <v>1</v>
      </c>
      <c r="I11" s="43" t="s">
        <v>1</v>
      </c>
      <c r="J11" s="43" t="s">
        <v>1</v>
      </c>
      <c r="K11" s="43" t="s">
        <v>1</v>
      </c>
      <c r="L11" s="43" t="s">
        <v>1</v>
      </c>
      <c r="M11" s="43" t="s">
        <v>1</v>
      </c>
      <c r="N11" s="43" t="s">
        <v>1</v>
      </c>
      <c r="O11" s="43" t="s">
        <v>1</v>
      </c>
      <c r="P11" s="43" t="s">
        <v>1</v>
      </c>
      <c r="Q11" s="43" t="s">
        <v>1</v>
      </c>
      <c r="R11" s="43" t="s">
        <v>1</v>
      </c>
      <c r="S11" s="43" t="s">
        <v>1</v>
      </c>
      <c r="T11" s="43" t="s">
        <v>1</v>
      </c>
      <c r="U11" s="43" t="s">
        <v>1</v>
      </c>
      <c r="V11" s="43" t="s">
        <v>1</v>
      </c>
      <c r="W11" s="43" t="s">
        <v>1</v>
      </c>
      <c r="X11" s="43" t="s">
        <v>1</v>
      </c>
      <c r="Y11" s="43" t="s">
        <v>1</v>
      </c>
      <c r="Z11" s="43" t="s">
        <v>1</v>
      </c>
      <c r="AA11" s="43" t="s">
        <v>1</v>
      </c>
      <c r="AB11" s="43" t="s">
        <v>1</v>
      </c>
      <c r="AC11" s="43" t="s">
        <v>1</v>
      </c>
      <c r="AD11" s="43" t="s">
        <v>1</v>
      </c>
      <c r="AE11" s="43" t="s">
        <v>1</v>
      </c>
      <c r="AF11" s="43" t="s">
        <v>1</v>
      </c>
      <c r="AG11" s="43" t="s">
        <v>1</v>
      </c>
      <c r="AH11" s="43" t="s">
        <v>1</v>
      </c>
      <c r="AI11" s="43" t="s">
        <v>1</v>
      </c>
      <c r="AJ11" s="43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2017</v>
      </c>
      <c r="H14" s="7" t="str">
        <f>ButceYil</f>
        <v>2018</v>
      </c>
      <c r="I14" s="7">
        <f>ButceYil-1</f>
        <v>2017</v>
      </c>
      <c r="J14" s="7" t="str">
        <f>ButceYil</f>
        <v>2018</v>
      </c>
      <c r="K14" s="7">
        <f>ButceYil-1</f>
        <v>2017</v>
      </c>
      <c r="L14" s="7" t="str">
        <f>ButceYil</f>
        <v>2018</v>
      </c>
      <c r="O14" s="7">
        <f>ButceYil-1</f>
        <v>2017</v>
      </c>
      <c r="P14" s="7" t="str">
        <f>ButceYil</f>
        <v>2018</v>
      </c>
      <c r="Q14" s="7">
        <f>ButceYil-1</f>
        <v>2017</v>
      </c>
      <c r="R14" s="7" t="str">
        <f>ButceYil</f>
        <v>2018</v>
      </c>
      <c r="S14" s="7">
        <f>ButceYil-1</f>
        <v>2017</v>
      </c>
      <c r="T14" s="7" t="str">
        <f>ButceYil</f>
        <v>2018</v>
      </c>
      <c r="U14" s="7">
        <f>ButceYil-1</f>
        <v>2017</v>
      </c>
      <c r="V14" s="7" t="str">
        <f>ButceYil</f>
        <v>2018</v>
      </c>
      <c r="W14" s="7">
        <f>ButceYil-1</f>
        <v>2017</v>
      </c>
      <c r="X14" s="7" t="str">
        <f>ButceYil</f>
        <v>2018</v>
      </c>
      <c r="Y14" s="7">
        <f>ButceYil-1</f>
        <v>2017</v>
      </c>
      <c r="Z14" s="7" t="str">
        <f>ButceYil</f>
        <v>2018</v>
      </c>
      <c r="AA14" s="7">
        <f>ButceYil-1</f>
        <v>2017</v>
      </c>
      <c r="AB14" s="7" t="str">
        <f>ButceYil</f>
        <v>2018</v>
      </c>
      <c r="AC14" s="7">
        <f>ButceYil-1</f>
        <v>2017</v>
      </c>
      <c r="AD14" s="7" t="str">
        <f>ButceYil</f>
        <v>2018</v>
      </c>
      <c r="AE14" s="7">
        <f>ButceYil-1</f>
        <v>2017</v>
      </c>
      <c r="AF14" s="7" t="str">
        <f>ButceYil</f>
        <v>2018</v>
      </c>
      <c r="AJ14" s="9" t="str">
        <f>ButceYil</f>
        <v>2018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38.01</v>
      </c>
      <c r="H17" s="16" t="str">
        <f t="shared" si="0"/>
        <v>38.01</v>
      </c>
      <c r="I17" s="16" t="str">
        <f t="shared" si="0"/>
        <v>38.01</v>
      </c>
      <c r="J17" s="16" t="str">
        <f t="shared" si="0"/>
        <v>38.01</v>
      </c>
      <c r="K17" s="16" t="str">
        <f t="shared" si="0"/>
        <v>38.01</v>
      </c>
      <c r="L17" s="16" t="str">
        <f t="shared" si="0"/>
        <v>38.01</v>
      </c>
      <c r="O17" s="16" t="str">
        <f aca="true" t="shared" si="1" ref="O17:AF17">KurKod</f>
        <v>38.01</v>
      </c>
      <c r="P17" s="16" t="str">
        <f t="shared" si="1"/>
        <v>38.01</v>
      </c>
      <c r="Q17" s="16" t="str">
        <f t="shared" si="1"/>
        <v>38.01</v>
      </c>
      <c r="R17" s="16" t="str">
        <f t="shared" si="1"/>
        <v>38.01</v>
      </c>
      <c r="S17" s="16" t="str">
        <f t="shared" si="1"/>
        <v>38.01</v>
      </c>
      <c r="T17" s="16" t="str">
        <f t="shared" si="1"/>
        <v>38.01</v>
      </c>
      <c r="U17" s="16" t="str">
        <f t="shared" si="1"/>
        <v>38.01</v>
      </c>
      <c r="V17" s="16" t="str">
        <f t="shared" si="1"/>
        <v>38.01</v>
      </c>
      <c r="W17" s="16" t="str">
        <f t="shared" si="1"/>
        <v>38.01</v>
      </c>
      <c r="X17" s="16" t="str">
        <f t="shared" si="1"/>
        <v>38.01</v>
      </c>
      <c r="Y17" s="16" t="str">
        <f t="shared" si="1"/>
        <v>38.01</v>
      </c>
      <c r="Z17" s="16" t="str">
        <f t="shared" si="1"/>
        <v>38.01</v>
      </c>
      <c r="AA17" s="16" t="str">
        <f t="shared" si="1"/>
        <v>38.01</v>
      </c>
      <c r="AB17" s="16" t="str">
        <f t="shared" si="1"/>
        <v>38.01</v>
      </c>
      <c r="AC17" s="16" t="str">
        <f t="shared" si="1"/>
        <v>38.01</v>
      </c>
      <c r="AD17" s="16" t="str">
        <f t="shared" si="1"/>
        <v>38.01</v>
      </c>
      <c r="AE17" s="16" t="str">
        <f t="shared" si="1"/>
        <v>38.01</v>
      </c>
      <c r="AF17" s="16" t="str">
        <f t="shared" si="1"/>
        <v>38.01</v>
      </c>
      <c r="AJ17" s="9" t="str">
        <f>KurKod</f>
        <v>38.01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2018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>
      <c r="F20" s="19" t="s">
        <v>18</v>
      </c>
      <c r="G20" s="46" t="str">
        <f>Kurum</f>
        <v>38.01 - YÜKSEKÖĞRETİM KURULU</v>
      </c>
      <c r="H20" s="46" t="s">
        <v>1</v>
      </c>
      <c r="I20" s="46" t="s">
        <v>1</v>
      </c>
      <c r="J20" s="46" t="s">
        <v>1</v>
      </c>
      <c r="K20" s="46" t="s">
        <v>1</v>
      </c>
      <c r="L20" s="46" t="s">
        <v>1</v>
      </c>
      <c r="M20" s="46" t="s">
        <v>1</v>
      </c>
      <c r="N20" s="46" t="s">
        <v>1</v>
      </c>
      <c r="O20" s="46" t="s">
        <v>1</v>
      </c>
      <c r="P20" s="46" t="s">
        <v>1</v>
      </c>
      <c r="Q20" s="46" t="s">
        <v>1</v>
      </c>
      <c r="R20" s="46" t="s">
        <v>1</v>
      </c>
      <c r="S20" s="46" t="s">
        <v>1</v>
      </c>
      <c r="T20" s="46" t="s">
        <v>1</v>
      </c>
      <c r="U20" s="46" t="s">
        <v>1</v>
      </c>
      <c r="V20" s="46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41" t="s">
        <v>1</v>
      </c>
      <c r="G21" s="44" t="str">
        <f>ButceYil-1&amp;" "&amp;"GERÇEKLEŞME TOPLAMI"</f>
        <v>2017 GERÇEKLEŞME TOPLAMI</v>
      </c>
      <c r="H21" s="44" t="str">
        <f>ButceYil&amp;" "&amp;"BAŞLANGIÇ ÖDENEĞİ"</f>
        <v>2018 BAŞLANGIÇ ÖDENEĞİ</v>
      </c>
      <c r="I21" s="44" t="s">
        <v>19</v>
      </c>
      <c r="J21" s="44" t="s">
        <v>1</v>
      </c>
      <c r="K21" s="44" t="s">
        <v>20</v>
      </c>
      <c r="L21" s="44" t="s">
        <v>1</v>
      </c>
      <c r="M21" s="44" t="s">
        <v>20</v>
      </c>
      <c r="N21" s="44" t="s">
        <v>1</v>
      </c>
      <c r="O21" s="44" t="s">
        <v>21</v>
      </c>
      <c r="P21" s="44" t="s">
        <v>1</v>
      </c>
      <c r="Q21" s="44" t="s">
        <v>21</v>
      </c>
      <c r="R21" s="44" t="s">
        <v>1</v>
      </c>
      <c r="S21" s="44" t="s">
        <v>22</v>
      </c>
      <c r="T21" s="44" t="s">
        <v>1</v>
      </c>
      <c r="U21" s="44" t="s">
        <v>22</v>
      </c>
      <c r="V21" s="44" t="s">
        <v>1</v>
      </c>
      <c r="W21" s="44" t="s">
        <v>23</v>
      </c>
      <c r="X21" s="44" t="s">
        <v>1</v>
      </c>
      <c r="Y21" s="44" t="s">
        <v>23</v>
      </c>
      <c r="Z21" s="44" t="s">
        <v>1</v>
      </c>
      <c r="AA21" s="44" t="s">
        <v>24</v>
      </c>
      <c r="AB21" s="44" t="s">
        <v>1</v>
      </c>
      <c r="AC21" s="44" t="s">
        <v>24</v>
      </c>
      <c r="AD21" s="44" t="s">
        <v>1</v>
      </c>
      <c r="AE21" s="44" t="s">
        <v>25</v>
      </c>
      <c r="AF21" s="44" t="s">
        <v>1</v>
      </c>
      <c r="AG21" s="44" t="s">
        <v>26</v>
      </c>
      <c r="AH21" s="44" t="s">
        <v>27</v>
      </c>
      <c r="AI21" s="44" t="s">
        <v>1</v>
      </c>
      <c r="AJ21" s="44" t="str">
        <f>ButceYil&amp;" "&amp;"YILSONU GERÇEKLEŞME TAHMİNİ"</f>
        <v>2018 YILSONU GERÇEKLEŞME TAHMİNİ</v>
      </c>
    </row>
    <row r="22" spans="1:36" ht="16.5" customHeight="1">
      <c r="A22" s="6" t="s">
        <v>8</v>
      </c>
      <c r="B22" s="20" t="s">
        <v>28</v>
      </c>
      <c r="F22" s="42" t="s">
        <v>1</v>
      </c>
      <c r="G22" s="45" t="s">
        <v>1</v>
      </c>
      <c r="H22" s="45" t="s">
        <v>1</v>
      </c>
      <c r="I22" s="21">
        <f>ButceYil-1</f>
        <v>2017</v>
      </c>
      <c r="J22" s="21" t="str">
        <f>ButceYil</f>
        <v>2018</v>
      </c>
      <c r="K22" s="21">
        <f>ButceYil-1</f>
        <v>2017</v>
      </c>
      <c r="L22" s="21" t="str">
        <f>ButceYil</f>
        <v>2018</v>
      </c>
      <c r="M22" s="21">
        <f>ButceYil-1</f>
        <v>2017</v>
      </c>
      <c r="N22" s="21" t="str">
        <f>ButceYil</f>
        <v>2018</v>
      </c>
      <c r="O22" s="21">
        <f>ButceYil-1</f>
        <v>2017</v>
      </c>
      <c r="P22" s="21" t="str">
        <f>ButceYil</f>
        <v>2018</v>
      </c>
      <c r="Q22" s="21">
        <f>ButceYil-1</f>
        <v>2017</v>
      </c>
      <c r="R22" s="21" t="str">
        <f>ButceYil</f>
        <v>2018</v>
      </c>
      <c r="S22" s="21">
        <f>ButceYil-1</f>
        <v>2017</v>
      </c>
      <c r="T22" s="21" t="str">
        <f>ButceYil</f>
        <v>2018</v>
      </c>
      <c r="U22" s="21">
        <f>ButceYil-1</f>
        <v>2017</v>
      </c>
      <c r="V22" s="21" t="str">
        <f>ButceYil</f>
        <v>2018</v>
      </c>
      <c r="W22" s="21">
        <f>ButceYil-1</f>
        <v>2017</v>
      </c>
      <c r="X22" s="21" t="str">
        <f>ButceYil</f>
        <v>2018</v>
      </c>
      <c r="Y22" s="21">
        <f>ButceYil-1</f>
        <v>2017</v>
      </c>
      <c r="Z22" s="21" t="str">
        <f>ButceYil</f>
        <v>2018</v>
      </c>
      <c r="AA22" s="21">
        <f>ButceYil-1</f>
        <v>2017</v>
      </c>
      <c r="AB22" s="21" t="str">
        <f>ButceYil</f>
        <v>2018</v>
      </c>
      <c r="AC22" s="21">
        <f>ButceYil-1</f>
        <v>2017</v>
      </c>
      <c r="AD22" s="21" t="str">
        <f>ButceYil</f>
        <v>2018</v>
      </c>
      <c r="AE22" s="21">
        <f>ButceYil-1</f>
        <v>2017</v>
      </c>
      <c r="AF22" s="21" t="str">
        <f>ButceYil</f>
        <v>2018</v>
      </c>
      <c r="AG22" s="45" t="s">
        <v>1</v>
      </c>
      <c r="AH22" s="21">
        <f>ButceYil-1</f>
        <v>2017</v>
      </c>
      <c r="AI22" s="21" t="str">
        <f>ButceYil</f>
        <v>2018</v>
      </c>
      <c r="AJ22" s="45" t="s">
        <v>1</v>
      </c>
    </row>
    <row r="23" spans="1:36" ht="1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119699614.73999998</v>
      </c>
      <c r="H23" s="24">
        <f t="shared" si="2"/>
        <v>98153000</v>
      </c>
      <c r="I23" s="24">
        <f t="shared" si="2"/>
        <v>4256093.32</v>
      </c>
      <c r="J23" s="24">
        <f t="shared" si="2"/>
        <v>12186976.9</v>
      </c>
      <c r="K23" s="24">
        <f t="shared" si="2"/>
        <v>9750830.040000001</v>
      </c>
      <c r="L23" s="24">
        <f t="shared" si="2"/>
        <v>20005614.490000002</v>
      </c>
      <c r="M23" s="24">
        <f t="shared" si="2"/>
        <v>5494736.720000001</v>
      </c>
      <c r="N23" s="24">
        <f t="shared" si="2"/>
        <v>7818637.59</v>
      </c>
      <c r="O23" s="24">
        <f t="shared" si="2"/>
        <v>13718984.7</v>
      </c>
      <c r="P23" s="24">
        <f t="shared" si="2"/>
        <v>64138714.4</v>
      </c>
      <c r="Q23" s="24">
        <f t="shared" si="2"/>
        <v>3968154.66</v>
      </c>
      <c r="R23" s="24">
        <f t="shared" si="2"/>
        <v>44133099.91</v>
      </c>
      <c r="S23" s="24">
        <f t="shared" si="2"/>
        <v>31132290.88</v>
      </c>
      <c r="T23" s="24">
        <f t="shared" si="2"/>
        <v>68629271.21999998</v>
      </c>
      <c r="U23" s="24">
        <f t="shared" si="2"/>
        <v>17413306.179999996</v>
      </c>
      <c r="V23" s="24">
        <f t="shared" si="2"/>
        <v>4490556.82</v>
      </c>
      <c r="W23" s="24">
        <f t="shared" si="2"/>
        <v>39519031.88999999</v>
      </c>
      <c r="X23" s="24">
        <f t="shared" si="2"/>
        <v>75821105.92</v>
      </c>
      <c r="Y23" s="24">
        <f t="shared" si="2"/>
        <v>8386741.010000002</v>
      </c>
      <c r="Z23" s="24">
        <f t="shared" si="2"/>
        <v>7191834.700000005</v>
      </c>
      <c r="AA23" s="24">
        <f t="shared" si="2"/>
        <v>44207175.199999996</v>
      </c>
      <c r="AB23" s="24">
        <f t="shared" si="2"/>
        <v>80638860.18</v>
      </c>
      <c r="AC23" s="24">
        <f t="shared" si="2"/>
        <v>4688143.3100000005</v>
      </c>
      <c r="AD23" s="24">
        <f t="shared" si="2"/>
        <v>4817754.259999997</v>
      </c>
      <c r="AE23" s="24">
        <f t="shared" si="2"/>
        <v>44207175.199999996</v>
      </c>
      <c r="AF23" s="24">
        <f t="shared" si="2"/>
        <v>80638860.18</v>
      </c>
      <c r="AG23" s="1">
        <f>IF(AF23=0,0,IF(AE23=0,0,(AF23-AE23)/AE23*100))</f>
        <v>82.41124843462066</v>
      </c>
      <c r="AH23" s="2">
        <f>IF(AE23=0,0,IF(G23=0,0,AE23/G23*100))</f>
        <v>36.93176063767839</v>
      </c>
      <c r="AI23" s="2">
        <f>IF(AF23=0,0,IF(H23=0,0,AF23/H23*100))</f>
        <v>82.15628679714324</v>
      </c>
      <c r="AJ23" s="24">
        <v>-1</v>
      </c>
    </row>
    <row r="24" spans="1:36" ht="15">
      <c r="A24" s="22" t="s">
        <v>1</v>
      </c>
      <c r="B24" s="22" t="s">
        <v>30</v>
      </c>
      <c r="F24" s="25" t="s">
        <v>31</v>
      </c>
      <c r="G24" s="26">
        <v>31966382.59</v>
      </c>
      <c r="H24" s="26">
        <v>36851000</v>
      </c>
      <c r="I24" s="26">
        <v>3444984.48</v>
      </c>
      <c r="J24" s="26">
        <v>2622971.25</v>
      </c>
      <c r="K24" s="26">
        <v>5744113.2</v>
      </c>
      <c r="L24" s="26">
        <v>6430001.07</v>
      </c>
      <c r="M24" s="26">
        <f aca="true" t="shared" si="3" ref="M24:M55">K24-I24</f>
        <v>2299128.72</v>
      </c>
      <c r="N24" s="26">
        <f aca="true" t="shared" si="4" ref="N24:N55">L24-J24</f>
        <v>3807029.8200000003</v>
      </c>
      <c r="O24" s="26">
        <v>8025657.2</v>
      </c>
      <c r="P24" s="26">
        <v>9230530.77</v>
      </c>
      <c r="Q24" s="26">
        <f aca="true" t="shared" si="5" ref="Q24:Q55">O24-K24</f>
        <v>2281544</v>
      </c>
      <c r="R24" s="26">
        <f aca="true" t="shared" si="6" ref="R24:R55">P24-L24</f>
        <v>2800529.6999999993</v>
      </c>
      <c r="S24" s="26">
        <v>10346597.2</v>
      </c>
      <c r="T24" s="26">
        <v>11945722.65</v>
      </c>
      <c r="U24" s="26">
        <f aca="true" t="shared" si="7" ref="U24:U55">S24-O24</f>
        <v>2320939.999999999</v>
      </c>
      <c r="V24" s="26">
        <f aca="true" t="shared" si="8" ref="V24:V55">T24-P24</f>
        <v>2715191.880000001</v>
      </c>
      <c r="W24" s="26">
        <v>12678486.42</v>
      </c>
      <c r="X24" s="26">
        <v>14768112.88</v>
      </c>
      <c r="Y24" s="26">
        <f aca="true" t="shared" si="9" ref="Y24:Y55">W24-S24</f>
        <v>2331889.2200000007</v>
      </c>
      <c r="Z24" s="26">
        <f aca="true" t="shared" si="10" ref="Z24:Z55">X24-T24</f>
        <v>2822390.2300000004</v>
      </c>
      <c r="AA24" s="26">
        <v>14989341.14</v>
      </c>
      <c r="AB24" s="26">
        <v>17717318.77</v>
      </c>
      <c r="AC24" s="26">
        <f aca="true" t="shared" si="11" ref="AC24:AC55">AA24-W24</f>
        <v>2310854.7200000007</v>
      </c>
      <c r="AD24" s="26">
        <f aca="true" t="shared" si="12" ref="AD24:AD55">AB24-X24</f>
        <v>2949205.8899999987</v>
      </c>
      <c r="AE24" s="26">
        <v>14989341.14</v>
      </c>
      <c r="AF24" s="26">
        <v>17717318.77</v>
      </c>
      <c r="AG24" s="1">
        <f aca="true" t="shared" si="13" ref="AG24:AG55">IF(AF24=0,0,IF(AE24=0,0,(AF24-AE24)/AE24*100))</f>
        <v>18.19944989256545</v>
      </c>
      <c r="AH24" s="2">
        <f aca="true" t="shared" si="14" ref="AH24:AH55">IF(AE24=0,0,IF(G24=0,0,AE24/G24*100))</f>
        <v>46.89095207378609</v>
      </c>
      <c r="AI24" s="2">
        <f aca="true" t="shared" si="15" ref="AI24:AI55">IF(AF24=0,0,IF(H24=0,0,AF24/H24*100))</f>
        <v>48.0782577677675</v>
      </c>
      <c r="AJ24" s="26">
        <v>-1</v>
      </c>
    </row>
    <row r="25" spans="1:36" ht="15">
      <c r="A25" s="22" t="s">
        <v>1</v>
      </c>
      <c r="B25" s="22" t="s">
        <v>32</v>
      </c>
      <c r="F25" s="27" t="s">
        <v>33</v>
      </c>
      <c r="G25" s="28">
        <v>30299752.53</v>
      </c>
      <c r="H25" s="28">
        <v>34382000</v>
      </c>
      <c r="I25" s="28">
        <v>3235261.32</v>
      </c>
      <c r="J25" s="28">
        <v>2483169.37</v>
      </c>
      <c r="K25" s="28">
        <v>5388807.74</v>
      </c>
      <c r="L25" s="28">
        <v>6089306.88</v>
      </c>
      <c r="M25" s="36">
        <f t="shared" si="3"/>
        <v>2153546.4200000004</v>
      </c>
      <c r="N25" s="36">
        <f t="shared" si="4"/>
        <v>3606137.51</v>
      </c>
      <c r="O25" s="28">
        <v>7527085.49</v>
      </c>
      <c r="P25" s="28">
        <v>8755346.04</v>
      </c>
      <c r="Q25" s="36">
        <f t="shared" si="5"/>
        <v>2138277.75</v>
      </c>
      <c r="R25" s="36">
        <f t="shared" si="6"/>
        <v>2666039.159999999</v>
      </c>
      <c r="S25" s="28">
        <v>9710546.97</v>
      </c>
      <c r="T25" s="28">
        <v>11260222.44</v>
      </c>
      <c r="U25" s="36">
        <f t="shared" si="7"/>
        <v>2183461.4800000004</v>
      </c>
      <c r="V25" s="36">
        <f t="shared" si="8"/>
        <v>2504876.4000000004</v>
      </c>
      <c r="W25" s="28">
        <v>11904957.67</v>
      </c>
      <c r="X25" s="28">
        <v>13744277.62</v>
      </c>
      <c r="Y25" s="36">
        <f t="shared" si="9"/>
        <v>2194410.6999999993</v>
      </c>
      <c r="Z25" s="36">
        <f t="shared" si="10"/>
        <v>2484055.1799999997</v>
      </c>
      <c r="AA25" s="28">
        <v>14078333.87</v>
      </c>
      <c r="AB25" s="28">
        <v>16238948.44</v>
      </c>
      <c r="AC25" s="36">
        <f t="shared" si="11"/>
        <v>2173376.1999999993</v>
      </c>
      <c r="AD25" s="36">
        <f t="shared" si="12"/>
        <v>2494670.8200000003</v>
      </c>
      <c r="AE25" s="28">
        <v>14078333.87</v>
      </c>
      <c r="AF25" s="28">
        <v>16238948.44</v>
      </c>
      <c r="AG25" s="37">
        <f t="shared" si="13"/>
        <v>15.347090003342847</v>
      </c>
      <c r="AH25" s="38">
        <f t="shared" si="14"/>
        <v>46.463527568619384</v>
      </c>
      <c r="AI25" s="38">
        <f t="shared" si="15"/>
        <v>47.23095933918911</v>
      </c>
      <c r="AJ25" s="28">
        <v>-1</v>
      </c>
    </row>
    <row r="26" spans="1:36" ht="15">
      <c r="A26" s="22" t="s">
        <v>1</v>
      </c>
      <c r="B26" s="22" t="s">
        <v>34</v>
      </c>
      <c r="F26" s="27" t="s">
        <v>35</v>
      </c>
      <c r="G26" s="28">
        <v>1666630.06</v>
      </c>
      <c r="H26" s="28">
        <v>1919000</v>
      </c>
      <c r="I26" s="28">
        <v>209723.16</v>
      </c>
      <c r="J26" s="28">
        <v>139801.88</v>
      </c>
      <c r="K26" s="28">
        <v>355305.46</v>
      </c>
      <c r="L26" s="28">
        <v>340694.19</v>
      </c>
      <c r="M26" s="36">
        <f t="shared" si="3"/>
        <v>145582.30000000002</v>
      </c>
      <c r="N26" s="36">
        <f t="shared" si="4"/>
        <v>200892.31</v>
      </c>
      <c r="O26" s="28">
        <v>498571.71</v>
      </c>
      <c r="P26" s="28">
        <v>475184.73</v>
      </c>
      <c r="Q26" s="36">
        <f t="shared" si="5"/>
        <v>143266.25</v>
      </c>
      <c r="R26" s="36">
        <f t="shared" si="6"/>
        <v>134490.53999999998</v>
      </c>
      <c r="S26" s="28">
        <v>636050.23</v>
      </c>
      <c r="T26" s="28">
        <v>600578.48</v>
      </c>
      <c r="U26" s="36">
        <f t="shared" si="7"/>
        <v>137478.51999999996</v>
      </c>
      <c r="V26" s="36">
        <f t="shared" si="8"/>
        <v>125393.75</v>
      </c>
      <c r="W26" s="28">
        <v>773528.75</v>
      </c>
      <c r="X26" s="28">
        <v>740450.15</v>
      </c>
      <c r="Y26" s="36">
        <f t="shared" si="9"/>
        <v>137478.52000000002</v>
      </c>
      <c r="Z26" s="36">
        <f t="shared" si="10"/>
        <v>139871.67000000004</v>
      </c>
      <c r="AA26" s="28">
        <v>911007.27</v>
      </c>
      <c r="AB26" s="28">
        <v>901618.39</v>
      </c>
      <c r="AC26" s="36">
        <f t="shared" si="11"/>
        <v>137478.52000000002</v>
      </c>
      <c r="AD26" s="36">
        <f t="shared" si="12"/>
        <v>161168.24</v>
      </c>
      <c r="AE26" s="28">
        <v>911007.27</v>
      </c>
      <c r="AF26" s="28">
        <v>901618.39</v>
      </c>
      <c r="AG26" s="37">
        <f t="shared" si="13"/>
        <v>-1.0306042892500742</v>
      </c>
      <c r="AH26" s="38">
        <f t="shared" si="14"/>
        <v>54.661636788190414</v>
      </c>
      <c r="AI26" s="38">
        <f t="shared" si="15"/>
        <v>46.98376185513288</v>
      </c>
      <c r="AJ26" s="28">
        <v>-1</v>
      </c>
    </row>
    <row r="27" spans="1:36" ht="15">
      <c r="A27" s="22" t="s">
        <v>1</v>
      </c>
      <c r="B27" s="29" t="s">
        <v>36</v>
      </c>
      <c r="F27" s="27" t="s">
        <v>37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36">
        <f t="shared" si="3"/>
        <v>0</v>
      </c>
      <c r="N27" s="36">
        <f t="shared" si="4"/>
        <v>0</v>
      </c>
      <c r="O27" s="28">
        <v>0</v>
      </c>
      <c r="P27" s="28">
        <v>0</v>
      </c>
      <c r="Q27" s="36">
        <f t="shared" si="5"/>
        <v>0</v>
      </c>
      <c r="R27" s="36">
        <f t="shared" si="6"/>
        <v>0</v>
      </c>
      <c r="S27" s="28">
        <v>0</v>
      </c>
      <c r="T27" s="28">
        <v>84921.73</v>
      </c>
      <c r="U27" s="36">
        <f t="shared" si="7"/>
        <v>0</v>
      </c>
      <c r="V27" s="36">
        <f t="shared" si="8"/>
        <v>84921.73</v>
      </c>
      <c r="W27" s="28">
        <v>0</v>
      </c>
      <c r="X27" s="28">
        <v>283385.11</v>
      </c>
      <c r="Y27" s="36">
        <f t="shared" si="9"/>
        <v>0</v>
      </c>
      <c r="Z27" s="36">
        <f t="shared" si="10"/>
        <v>198463.38</v>
      </c>
      <c r="AA27" s="28">
        <v>0</v>
      </c>
      <c r="AB27" s="28">
        <v>576751.94</v>
      </c>
      <c r="AC27" s="36">
        <f t="shared" si="11"/>
        <v>0</v>
      </c>
      <c r="AD27" s="36">
        <f t="shared" si="12"/>
        <v>293366.82999999996</v>
      </c>
      <c r="AE27" s="28">
        <v>0</v>
      </c>
      <c r="AF27" s="28">
        <v>576751.94</v>
      </c>
      <c r="AG27" s="37">
        <f t="shared" si="13"/>
        <v>0</v>
      </c>
      <c r="AH27" s="38">
        <f t="shared" si="14"/>
        <v>0</v>
      </c>
      <c r="AI27" s="38">
        <f t="shared" si="15"/>
        <v>0</v>
      </c>
      <c r="AJ27" s="28">
        <v>-1</v>
      </c>
    </row>
    <row r="28" spans="1:36" ht="15">
      <c r="A28" s="22" t="s">
        <v>1</v>
      </c>
      <c r="B28" s="22" t="s">
        <v>38</v>
      </c>
      <c r="F28" s="27" t="s">
        <v>39</v>
      </c>
      <c r="G28" s="28">
        <v>0</v>
      </c>
      <c r="H28" s="28">
        <v>500000</v>
      </c>
      <c r="I28" s="28">
        <v>0</v>
      </c>
      <c r="J28" s="28">
        <v>0</v>
      </c>
      <c r="K28" s="28">
        <v>0</v>
      </c>
      <c r="L28" s="28">
        <v>0</v>
      </c>
      <c r="M28" s="36">
        <f t="shared" si="3"/>
        <v>0</v>
      </c>
      <c r="N28" s="36">
        <f t="shared" si="4"/>
        <v>0</v>
      </c>
      <c r="O28" s="28">
        <v>0</v>
      </c>
      <c r="P28" s="28">
        <v>0</v>
      </c>
      <c r="Q28" s="36">
        <f t="shared" si="5"/>
        <v>0</v>
      </c>
      <c r="R28" s="36">
        <f t="shared" si="6"/>
        <v>0</v>
      </c>
      <c r="S28" s="28">
        <v>0</v>
      </c>
      <c r="T28" s="28">
        <v>0</v>
      </c>
      <c r="U28" s="36">
        <f t="shared" si="7"/>
        <v>0</v>
      </c>
      <c r="V28" s="36">
        <f t="shared" si="8"/>
        <v>0</v>
      </c>
      <c r="W28" s="28">
        <v>0</v>
      </c>
      <c r="X28" s="28">
        <v>0</v>
      </c>
      <c r="Y28" s="36">
        <f t="shared" si="9"/>
        <v>0</v>
      </c>
      <c r="Z28" s="36">
        <f t="shared" si="10"/>
        <v>0</v>
      </c>
      <c r="AA28" s="28">
        <v>0</v>
      </c>
      <c r="AB28" s="28">
        <v>0</v>
      </c>
      <c r="AC28" s="36">
        <f t="shared" si="11"/>
        <v>0</v>
      </c>
      <c r="AD28" s="36">
        <f t="shared" si="12"/>
        <v>0</v>
      </c>
      <c r="AE28" s="28">
        <v>0</v>
      </c>
      <c r="AF28" s="28">
        <v>0</v>
      </c>
      <c r="AG28" s="37">
        <f t="shared" si="13"/>
        <v>0</v>
      </c>
      <c r="AH28" s="38">
        <f t="shared" si="14"/>
        <v>0</v>
      </c>
      <c r="AI28" s="38">
        <f t="shared" si="15"/>
        <v>0</v>
      </c>
      <c r="AJ28" s="28">
        <v>-1</v>
      </c>
    </row>
    <row r="29" spans="2:36" ht="15">
      <c r="B29" s="22" t="s">
        <v>40</v>
      </c>
      <c r="F29" s="27" t="s">
        <v>41</v>
      </c>
      <c r="G29" s="28">
        <v>0</v>
      </c>
      <c r="H29" s="28">
        <v>50000</v>
      </c>
      <c r="I29" s="28">
        <v>0</v>
      </c>
      <c r="J29" s="28">
        <v>0</v>
      </c>
      <c r="K29" s="28">
        <v>0</v>
      </c>
      <c r="L29" s="28">
        <v>0</v>
      </c>
      <c r="M29" s="36">
        <f t="shared" si="3"/>
        <v>0</v>
      </c>
      <c r="N29" s="36">
        <f t="shared" si="4"/>
        <v>0</v>
      </c>
      <c r="O29" s="28">
        <v>0</v>
      </c>
      <c r="P29" s="28">
        <v>0</v>
      </c>
      <c r="Q29" s="36">
        <f t="shared" si="5"/>
        <v>0</v>
      </c>
      <c r="R29" s="36">
        <f t="shared" si="6"/>
        <v>0</v>
      </c>
      <c r="S29" s="28">
        <v>0</v>
      </c>
      <c r="T29" s="28">
        <v>0</v>
      </c>
      <c r="U29" s="36">
        <f t="shared" si="7"/>
        <v>0</v>
      </c>
      <c r="V29" s="36">
        <f t="shared" si="8"/>
        <v>0</v>
      </c>
      <c r="W29" s="28">
        <v>0</v>
      </c>
      <c r="X29" s="28">
        <v>0</v>
      </c>
      <c r="Y29" s="36">
        <f t="shared" si="9"/>
        <v>0</v>
      </c>
      <c r="Z29" s="36">
        <f t="shared" si="10"/>
        <v>0</v>
      </c>
      <c r="AA29" s="28">
        <v>0</v>
      </c>
      <c r="AB29" s="28">
        <v>0</v>
      </c>
      <c r="AC29" s="36">
        <f t="shared" si="11"/>
        <v>0</v>
      </c>
      <c r="AD29" s="36">
        <f t="shared" si="12"/>
        <v>0</v>
      </c>
      <c r="AE29" s="28">
        <v>0</v>
      </c>
      <c r="AF29" s="28">
        <v>0</v>
      </c>
      <c r="AG29" s="37">
        <f t="shared" si="13"/>
        <v>0</v>
      </c>
      <c r="AH29" s="38">
        <f t="shared" si="14"/>
        <v>0</v>
      </c>
      <c r="AI29" s="38">
        <f t="shared" si="15"/>
        <v>0</v>
      </c>
      <c r="AJ29" s="28">
        <v>-1</v>
      </c>
    </row>
    <row r="30" spans="1:36" ht="15">
      <c r="A30" s="22" t="s">
        <v>1</v>
      </c>
      <c r="B30" s="22" t="s">
        <v>42</v>
      </c>
      <c r="F30" s="25" t="s">
        <v>43</v>
      </c>
      <c r="G30" s="26">
        <v>4804473.99</v>
      </c>
      <c r="H30" s="26">
        <v>5283000</v>
      </c>
      <c r="I30" s="26">
        <v>580504.97</v>
      </c>
      <c r="J30" s="26">
        <v>430241.74</v>
      </c>
      <c r="K30" s="26">
        <v>971912.95</v>
      </c>
      <c r="L30" s="26">
        <v>1062253.35</v>
      </c>
      <c r="M30" s="26">
        <f t="shared" si="3"/>
        <v>391407.98</v>
      </c>
      <c r="N30" s="26">
        <f t="shared" si="4"/>
        <v>632011.6100000001</v>
      </c>
      <c r="O30" s="26">
        <v>1361061.44</v>
      </c>
      <c r="P30" s="26">
        <v>1489653.54</v>
      </c>
      <c r="Q30" s="26">
        <f t="shared" si="5"/>
        <v>389148.49</v>
      </c>
      <c r="R30" s="26">
        <f t="shared" si="6"/>
        <v>427400.18999999994</v>
      </c>
      <c r="S30" s="26">
        <v>1750250.55</v>
      </c>
      <c r="T30" s="26">
        <v>1935443.68</v>
      </c>
      <c r="U30" s="26">
        <f t="shared" si="7"/>
        <v>389189.1100000001</v>
      </c>
      <c r="V30" s="26">
        <f t="shared" si="8"/>
        <v>445790.1399999999</v>
      </c>
      <c r="W30" s="26">
        <v>2143257.51</v>
      </c>
      <c r="X30" s="26">
        <v>2416258.82</v>
      </c>
      <c r="Y30" s="26">
        <f t="shared" si="9"/>
        <v>393006.95999999973</v>
      </c>
      <c r="Z30" s="26">
        <f t="shared" si="10"/>
        <v>480815.1399999999</v>
      </c>
      <c r="AA30" s="26">
        <v>2533422.03</v>
      </c>
      <c r="AB30" s="26">
        <v>2915784.03</v>
      </c>
      <c r="AC30" s="26">
        <f t="shared" si="11"/>
        <v>390164.52</v>
      </c>
      <c r="AD30" s="26">
        <f t="shared" si="12"/>
        <v>499525.20999999996</v>
      </c>
      <c r="AE30" s="26">
        <v>2533422.03</v>
      </c>
      <c r="AF30" s="26">
        <v>2915784.03</v>
      </c>
      <c r="AG30" s="1">
        <f t="shared" si="13"/>
        <v>15.092708418581172</v>
      </c>
      <c r="AH30" s="2">
        <f t="shared" si="14"/>
        <v>52.73047653651675</v>
      </c>
      <c r="AI30" s="2">
        <f t="shared" si="15"/>
        <v>55.19182339579783</v>
      </c>
      <c r="AJ30" s="26">
        <v>-1</v>
      </c>
    </row>
    <row r="31" spans="2:36" ht="15">
      <c r="B31" s="29" t="s">
        <v>44</v>
      </c>
      <c r="F31" s="27" t="s">
        <v>33</v>
      </c>
      <c r="G31" s="28">
        <v>4717789.53</v>
      </c>
      <c r="H31" s="28">
        <v>4891000</v>
      </c>
      <c r="I31" s="28">
        <v>551827.69</v>
      </c>
      <c r="J31" s="28">
        <v>402179.23</v>
      </c>
      <c r="K31" s="28">
        <v>913999.61</v>
      </c>
      <c r="L31" s="28">
        <v>993980.24</v>
      </c>
      <c r="M31" s="36">
        <f t="shared" si="3"/>
        <v>362171.92000000004</v>
      </c>
      <c r="N31" s="36">
        <f t="shared" si="4"/>
        <v>591801.01</v>
      </c>
      <c r="O31" s="28">
        <v>1274376.98</v>
      </c>
      <c r="P31" s="28">
        <v>1396048.89</v>
      </c>
      <c r="Q31" s="36">
        <f t="shared" si="5"/>
        <v>360377.37</v>
      </c>
      <c r="R31" s="36">
        <f t="shared" si="6"/>
        <v>402068.6499999999</v>
      </c>
      <c r="S31" s="28">
        <v>1663566.09</v>
      </c>
      <c r="T31" s="28">
        <v>1798079.47</v>
      </c>
      <c r="U31" s="36">
        <f t="shared" si="7"/>
        <v>389189.1100000001</v>
      </c>
      <c r="V31" s="36">
        <f t="shared" si="8"/>
        <v>402030.5800000001</v>
      </c>
      <c r="W31" s="28">
        <v>2056573.05</v>
      </c>
      <c r="X31" s="28">
        <v>2207614.79</v>
      </c>
      <c r="Y31" s="36">
        <f t="shared" si="9"/>
        <v>393006.95999999996</v>
      </c>
      <c r="Z31" s="36">
        <f t="shared" si="10"/>
        <v>409535.32000000007</v>
      </c>
      <c r="AA31" s="28">
        <v>2446737.57</v>
      </c>
      <c r="AB31" s="28">
        <v>2611006.47</v>
      </c>
      <c r="AC31" s="36">
        <f t="shared" si="11"/>
        <v>390164.5199999998</v>
      </c>
      <c r="AD31" s="36">
        <f t="shared" si="12"/>
        <v>403391.68000000017</v>
      </c>
      <c r="AE31" s="28">
        <v>2446737.57</v>
      </c>
      <c r="AF31" s="28">
        <v>2611006.47</v>
      </c>
      <c r="AG31" s="37">
        <f t="shared" si="13"/>
        <v>6.713793175620399</v>
      </c>
      <c r="AH31" s="38">
        <f t="shared" si="14"/>
        <v>51.86194836461896</v>
      </c>
      <c r="AI31" s="38">
        <f t="shared" si="15"/>
        <v>53.38389838478839</v>
      </c>
      <c r="AJ31" s="28">
        <v>-1</v>
      </c>
    </row>
    <row r="32" spans="2:36" ht="15">
      <c r="B32" s="29" t="s">
        <v>45</v>
      </c>
      <c r="F32" s="27" t="s">
        <v>46</v>
      </c>
      <c r="G32" s="28">
        <v>86684.46</v>
      </c>
      <c r="H32" s="28">
        <v>392000</v>
      </c>
      <c r="I32" s="28">
        <v>28677.28</v>
      </c>
      <c r="J32" s="28">
        <v>28062.51</v>
      </c>
      <c r="K32" s="28">
        <v>57913.34</v>
      </c>
      <c r="L32" s="28">
        <v>68273.11</v>
      </c>
      <c r="M32" s="36">
        <f t="shared" si="3"/>
        <v>29236.059999999998</v>
      </c>
      <c r="N32" s="36">
        <f t="shared" si="4"/>
        <v>40210.600000000006</v>
      </c>
      <c r="O32" s="28">
        <v>86684.46</v>
      </c>
      <c r="P32" s="28">
        <v>93604.65</v>
      </c>
      <c r="Q32" s="36">
        <f t="shared" si="5"/>
        <v>28771.12000000001</v>
      </c>
      <c r="R32" s="36">
        <f t="shared" si="6"/>
        <v>25331.539999999994</v>
      </c>
      <c r="S32" s="28">
        <v>86684.46</v>
      </c>
      <c r="T32" s="28">
        <v>118936.19</v>
      </c>
      <c r="U32" s="36">
        <f t="shared" si="7"/>
        <v>0</v>
      </c>
      <c r="V32" s="36">
        <f t="shared" si="8"/>
        <v>25331.540000000008</v>
      </c>
      <c r="W32" s="28">
        <v>86684.46</v>
      </c>
      <c r="X32" s="28">
        <v>147235.71</v>
      </c>
      <c r="Y32" s="36">
        <f t="shared" si="9"/>
        <v>0</v>
      </c>
      <c r="Z32" s="36">
        <f t="shared" si="10"/>
        <v>28299.51999999999</v>
      </c>
      <c r="AA32" s="28">
        <v>86684.46</v>
      </c>
      <c r="AB32" s="28">
        <v>179299.48</v>
      </c>
      <c r="AC32" s="36">
        <f t="shared" si="11"/>
        <v>0</v>
      </c>
      <c r="AD32" s="36">
        <f t="shared" si="12"/>
        <v>32063.77000000002</v>
      </c>
      <c r="AE32" s="28">
        <v>86684.46</v>
      </c>
      <c r="AF32" s="28">
        <v>179299.48</v>
      </c>
      <c r="AG32" s="37">
        <f t="shared" si="13"/>
        <v>106.84154922347095</v>
      </c>
      <c r="AH32" s="38">
        <f t="shared" si="14"/>
        <v>100</v>
      </c>
      <c r="AI32" s="38">
        <f t="shared" si="15"/>
        <v>45.73966326530613</v>
      </c>
      <c r="AJ32" s="28">
        <v>-1</v>
      </c>
    </row>
    <row r="33" spans="2:36" ht="15">
      <c r="B33" s="29" t="s">
        <v>47</v>
      </c>
      <c r="F33" s="27" t="s">
        <v>37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6">
        <f t="shared" si="3"/>
        <v>0</v>
      </c>
      <c r="N33" s="36">
        <f t="shared" si="4"/>
        <v>0</v>
      </c>
      <c r="O33" s="28">
        <v>0</v>
      </c>
      <c r="P33" s="28">
        <v>0</v>
      </c>
      <c r="Q33" s="36">
        <f t="shared" si="5"/>
        <v>0</v>
      </c>
      <c r="R33" s="36">
        <f t="shared" si="6"/>
        <v>0</v>
      </c>
      <c r="S33" s="28">
        <v>0</v>
      </c>
      <c r="T33" s="28">
        <v>18428.02</v>
      </c>
      <c r="U33" s="36">
        <f t="shared" si="7"/>
        <v>0</v>
      </c>
      <c r="V33" s="36">
        <f t="shared" si="8"/>
        <v>18428.02</v>
      </c>
      <c r="W33" s="28">
        <v>0</v>
      </c>
      <c r="X33" s="28">
        <v>61408.32</v>
      </c>
      <c r="Y33" s="36">
        <f t="shared" si="9"/>
        <v>0</v>
      </c>
      <c r="Z33" s="36">
        <f t="shared" si="10"/>
        <v>42980.3</v>
      </c>
      <c r="AA33" s="28">
        <v>0</v>
      </c>
      <c r="AB33" s="28">
        <v>125478.08</v>
      </c>
      <c r="AC33" s="36">
        <f t="shared" si="11"/>
        <v>0</v>
      </c>
      <c r="AD33" s="36">
        <f t="shared" si="12"/>
        <v>64069.76</v>
      </c>
      <c r="AE33" s="28">
        <v>0</v>
      </c>
      <c r="AF33" s="28">
        <v>125478.08</v>
      </c>
      <c r="AG33" s="37">
        <f t="shared" si="13"/>
        <v>0</v>
      </c>
      <c r="AH33" s="38">
        <f t="shared" si="14"/>
        <v>0</v>
      </c>
      <c r="AI33" s="38">
        <f t="shared" si="15"/>
        <v>0</v>
      </c>
      <c r="AJ33" s="28">
        <v>-1</v>
      </c>
    </row>
    <row r="34" spans="2:36" ht="15">
      <c r="B34" s="29" t="s">
        <v>48</v>
      </c>
      <c r="F34" s="27" t="s">
        <v>39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36">
        <f t="shared" si="3"/>
        <v>0</v>
      </c>
      <c r="N34" s="36">
        <f t="shared" si="4"/>
        <v>0</v>
      </c>
      <c r="O34" s="28">
        <v>0</v>
      </c>
      <c r="P34" s="28">
        <v>0</v>
      </c>
      <c r="Q34" s="36">
        <f t="shared" si="5"/>
        <v>0</v>
      </c>
      <c r="R34" s="36">
        <f t="shared" si="6"/>
        <v>0</v>
      </c>
      <c r="S34" s="28">
        <v>0</v>
      </c>
      <c r="T34" s="28">
        <v>0</v>
      </c>
      <c r="U34" s="36">
        <f t="shared" si="7"/>
        <v>0</v>
      </c>
      <c r="V34" s="36">
        <f t="shared" si="8"/>
        <v>0</v>
      </c>
      <c r="W34" s="28">
        <v>0</v>
      </c>
      <c r="X34" s="28">
        <v>0</v>
      </c>
      <c r="Y34" s="36">
        <f t="shared" si="9"/>
        <v>0</v>
      </c>
      <c r="Z34" s="36">
        <f t="shared" si="10"/>
        <v>0</v>
      </c>
      <c r="AA34" s="28">
        <v>0</v>
      </c>
      <c r="AB34" s="28">
        <v>0</v>
      </c>
      <c r="AC34" s="36">
        <f t="shared" si="11"/>
        <v>0</v>
      </c>
      <c r="AD34" s="36">
        <f t="shared" si="12"/>
        <v>0</v>
      </c>
      <c r="AE34" s="28">
        <v>0</v>
      </c>
      <c r="AF34" s="28">
        <v>0</v>
      </c>
      <c r="AG34" s="37">
        <f t="shared" si="13"/>
        <v>0</v>
      </c>
      <c r="AH34" s="38">
        <f t="shared" si="14"/>
        <v>0</v>
      </c>
      <c r="AI34" s="38">
        <f t="shared" si="15"/>
        <v>0</v>
      </c>
      <c r="AJ34" s="28">
        <v>-1</v>
      </c>
    </row>
    <row r="35" spans="2:36" ht="1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>
        <v>-1</v>
      </c>
    </row>
    <row r="36" spans="2:36" ht="15">
      <c r="B36" s="29" t="s">
        <v>50</v>
      </c>
      <c r="F36" s="25" t="s">
        <v>51</v>
      </c>
      <c r="G36" s="26">
        <v>13915912.16</v>
      </c>
      <c r="H36" s="26">
        <v>3729000</v>
      </c>
      <c r="I36" s="26">
        <v>230603.87</v>
      </c>
      <c r="J36" s="26">
        <v>314559.57</v>
      </c>
      <c r="K36" s="26">
        <v>1085223.86</v>
      </c>
      <c r="L36" s="26">
        <v>1925156.38</v>
      </c>
      <c r="M36" s="26">
        <f t="shared" si="3"/>
        <v>854619.9900000001</v>
      </c>
      <c r="N36" s="26">
        <f t="shared" si="4"/>
        <v>1610596.8099999998</v>
      </c>
      <c r="O36" s="26">
        <v>1984848.35</v>
      </c>
      <c r="P36" s="26">
        <v>2901835.44</v>
      </c>
      <c r="Q36" s="26">
        <f t="shared" si="5"/>
        <v>899624.49</v>
      </c>
      <c r="R36" s="26">
        <f t="shared" si="6"/>
        <v>976679.06</v>
      </c>
      <c r="S36" s="26">
        <v>3306276.09</v>
      </c>
      <c r="T36" s="26">
        <v>4071343.35</v>
      </c>
      <c r="U36" s="26">
        <f t="shared" si="7"/>
        <v>1321427.7399999998</v>
      </c>
      <c r="V36" s="26">
        <f t="shared" si="8"/>
        <v>1169507.9100000001</v>
      </c>
      <c r="W36" s="26">
        <v>4693092.57</v>
      </c>
      <c r="X36" s="26">
        <v>5483305.47</v>
      </c>
      <c r="Y36" s="26">
        <f t="shared" si="9"/>
        <v>1386816.4800000004</v>
      </c>
      <c r="Z36" s="26">
        <f t="shared" si="10"/>
        <v>1411962.1199999996</v>
      </c>
      <c r="AA36" s="26">
        <v>5702243.96</v>
      </c>
      <c r="AB36" s="26">
        <v>6394557.54</v>
      </c>
      <c r="AC36" s="26">
        <f t="shared" si="11"/>
        <v>1009151.3899999997</v>
      </c>
      <c r="AD36" s="26">
        <f t="shared" si="12"/>
        <v>911252.0700000003</v>
      </c>
      <c r="AE36" s="26">
        <v>5702243.96</v>
      </c>
      <c r="AF36" s="26">
        <v>6394557.54</v>
      </c>
      <c r="AG36" s="1">
        <f t="shared" si="13"/>
        <v>12.141072617313975</v>
      </c>
      <c r="AH36" s="2">
        <f t="shared" si="14"/>
        <v>40.97642967588263</v>
      </c>
      <c r="AI36" s="2">
        <f t="shared" si="15"/>
        <v>171.4818326629123</v>
      </c>
      <c r="AJ36" s="26">
        <v>-1</v>
      </c>
    </row>
    <row r="37" spans="2:36" ht="1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>
        <v>-1</v>
      </c>
    </row>
    <row r="38" spans="2:36" ht="15">
      <c r="B38" s="29" t="s">
        <v>54</v>
      </c>
      <c r="F38" s="27" t="s">
        <v>55</v>
      </c>
      <c r="G38" s="28">
        <v>2940102.26</v>
      </c>
      <c r="H38" s="28">
        <v>1622000</v>
      </c>
      <c r="I38" s="28">
        <v>78173.31</v>
      </c>
      <c r="J38" s="28">
        <v>224413.51</v>
      </c>
      <c r="K38" s="28">
        <v>319505.98</v>
      </c>
      <c r="L38" s="28">
        <v>1060206.79</v>
      </c>
      <c r="M38" s="36">
        <f t="shared" si="3"/>
        <v>241332.66999999998</v>
      </c>
      <c r="N38" s="36">
        <f t="shared" si="4"/>
        <v>835793.28</v>
      </c>
      <c r="O38" s="28">
        <v>440691.3</v>
      </c>
      <c r="P38" s="28">
        <v>1292662.48</v>
      </c>
      <c r="Q38" s="36">
        <f t="shared" si="5"/>
        <v>121185.32</v>
      </c>
      <c r="R38" s="36">
        <f t="shared" si="6"/>
        <v>232455.68999999994</v>
      </c>
      <c r="S38" s="28">
        <v>639301.55</v>
      </c>
      <c r="T38" s="28">
        <v>1663437.31</v>
      </c>
      <c r="U38" s="36">
        <f t="shared" si="7"/>
        <v>198610.25000000006</v>
      </c>
      <c r="V38" s="36">
        <f t="shared" si="8"/>
        <v>370774.8300000001</v>
      </c>
      <c r="W38" s="28">
        <v>1098293.31</v>
      </c>
      <c r="X38" s="28">
        <v>1777557.26</v>
      </c>
      <c r="Y38" s="36">
        <f t="shared" si="9"/>
        <v>458991.76</v>
      </c>
      <c r="Z38" s="36">
        <f t="shared" si="10"/>
        <v>114119.94999999995</v>
      </c>
      <c r="AA38" s="28">
        <v>1184387.15</v>
      </c>
      <c r="AB38" s="28">
        <v>2194751.04</v>
      </c>
      <c r="AC38" s="36">
        <f t="shared" si="11"/>
        <v>86093.83999999985</v>
      </c>
      <c r="AD38" s="36">
        <f t="shared" si="12"/>
        <v>417193.78</v>
      </c>
      <c r="AE38" s="28">
        <v>1184387.15</v>
      </c>
      <c r="AF38" s="28">
        <v>2194751.04</v>
      </c>
      <c r="AG38" s="37">
        <f t="shared" si="13"/>
        <v>85.30689394933069</v>
      </c>
      <c r="AH38" s="38">
        <f t="shared" si="14"/>
        <v>40.28387604450194</v>
      </c>
      <c r="AI38" s="38">
        <f t="shared" si="15"/>
        <v>135.31140813810111</v>
      </c>
      <c r="AJ38" s="28">
        <v>-1</v>
      </c>
    </row>
    <row r="39" spans="2:36" ht="15">
      <c r="B39" s="29" t="s">
        <v>56</v>
      </c>
      <c r="F39" s="27" t="s">
        <v>57</v>
      </c>
      <c r="G39" s="28">
        <v>994559.79</v>
      </c>
      <c r="H39" s="28">
        <v>248000</v>
      </c>
      <c r="I39" s="28">
        <v>30823.54</v>
      </c>
      <c r="J39" s="28">
        <v>1711.66</v>
      </c>
      <c r="K39" s="28">
        <v>83707.6</v>
      </c>
      <c r="L39" s="28">
        <v>24334.68</v>
      </c>
      <c r="M39" s="36">
        <f t="shared" si="3"/>
        <v>52884.060000000005</v>
      </c>
      <c r="N39" s="36">
        <f t="shared" si="4"/>
        <v>22623.02</v>
      </c>
      <c r="O39" s="28">
        <v>129801.15</v>
      </c>
      <c r="P39" s="28">
        <v>45850.99</v>
      </c>
      <c r="Q39" s="36">
        <f t="shared" si="5"/>
        <v>46093.54999999999</v>
      </c>
      <c r="R39" s="36">
        <f t="shared" si="6"/>
        <v>21516.309999999998</v>
      </c>
      <c r="S39" s="28">
        <v>247576.18</v>
      </c>
      <c r="T39" s="28">
        <v>112428.71</v>
      </c>
      <c r="U39" s="36">
        <f t="shared" si="7"/>
        <v>117775.03</v>
      </c>
      <c r="V39" s="36">
        <f t="shared" si="8"/>
        <v>66577.72</v>
      </c>
      <c r="W39" s="28">
        <v>445428.45</v>
      </c>
      <c r="X39" s="28">
        <v>199537.83</v>
      </c>
      <c r="Y39" s="36">
        <f t="shared" si="9"/>
        <v>197852.27000000002</v>
      </c>
      <c r="Z39" s="36">
        <f t="shared" si="10"/>
        <v>87109.11999999998</v>
      </c>
      <c r="AA39" s="28">
        <v>497011.87</v>
      </c>
      <c r="AB39" s="28">
        <v>243620.81</v>
      </c>
      <c r="AC39" s="36">
        <f t="shared" si="11"/>
        <v>51583.419999999984</v>
      </c>
      <c r="AD39" s="36">
        <f t="shared" si="12"/>
        <v>44082.98000000001</v>
      </c>
      <c r="AE39" s="28">
        <v>497011.87</v>
      </c>
      <c r="AF39" s="28">
        <v>243620.81</v>
      </c>
      <c r="AG39" s="37">
        <f t="shared" si="13"/>
        <v>-50.98289906033834</v>
      </c>
      <c r="AH39" s="38">
        <f t="shared" si="14"/>
        <v>49.973050891188755</v>
      </c>
      <c r="AI39" s="38">
        <f t="shared" si="15"/>
        <v>98.23419758064516</v>
      </c>
      <c r="AJ39" s="28">
        <v>-1</v>
      </c>
    </row>
    <row r="40" spans="2:36" ht="15">
      <c r="B40" s="29" t="s">
        <v>58</v>
      </c>
      <c r="F40" s="27" t="s">
        <v>59</v>
      </c>
      <c r="G40" s="28">
        <v>911645.4</v>
      </c>
      <c r="H40" s="28">
        <v>13000</v>
      </c>
      <c r="I40" s="28">
        <v>105396.64</v>
      </c>
      <c r="J40" s="28">
        <v>74240.04</v>
      </c>
      <c r="K40" s="28">
        <v>165257.95</v>
      </c>
      <c r="L40" s="28">
        <v>149716.19</v>
      </c>
      <c r="M40" s="36">
        <f t="shared" si="3"/>
        <v>59861.31000000001</v>
      </c>
      <c r="N40" s="36">
        <f t="shared" si="4"/>
        <v>75476.15000000001</v>
      </c>
      <c r="O40" s="28">
        <v>260989.18</v>
      </c>
      <c r="P40" s="28">
        <v>231455.83</v>
      </c>
      <c r="Q40" s="36">
        <f t="shared" si="5"/>
        <v>95731.22999999998</v>
      </c>
      <c r="R40" s="36">
        <f t="shared" si="6"/>
        <v>81739.63999999998</v>
      </c>
      <c r="S40" s="28">
        <v>328835.95</v>
      </c>
      <c r="T40" s="28">
        <v>306106.49</v>
      </c>
      <c r="U40" s="36">
        <f t="shared" si="7"/>
        <v>67846.77000000002</v>
      </c>
      <c r="V40" s="36">
        <f t="shared" si="8"/>
        <v>74650.66</v>
      </c>
      <c r="W40" s="28">
        <v>405130.13</v>
      </c>
      <c r="X40" s="28">
        <v>589817.28</v>
      </c>
      <c r="Y40" s="36">
        <f t="shared" si="9"/>
        <v>76294.18</v>
      </c>
      <c r="Z40" s="36">
        <f t="shared" si="10"/>
        <v>283710.79000000004</v>
      </c>
      <c r="AA40" s="28">
        <v>469221.44</v>
      </c>
      <c r="AB40" s="28">
        <v>638046.34</v>
      </c>
      <c r="AC40" s="36">
        <f t="shared" si="11"/>
        <v>64091.31</v>
      </c>
      <c r="AD40" s="36">
        <f t="shared" si="12"/>
        <v>48229.05999999994</v>
      </c>
      <c r="AE40" s="28">
        <v>469221.44</v>
      </c>
      <c r="AF40" s="28">
        <v>638046.34</v>
      </c>
      <c r="AG40" s="37">
        <f t="shared" si="13"/>
        <v>35.979792398233116</v>
      </c>
      <c r="AH40" s="38">
        <f t="shared" si="14"/>
        <v>51.469731542549326</v>
      </c>
      <c r="AI40" s="38">
        <f t="shared" si="15"/>
        <v>4908.048769230769</v>
      </c>
      <c r="AJ40" s="28">
        <v>-1</v>
      </c>
    </row>
    <row r="41" spans="2:36" ht="15">
      <c r="B41" s="29" t="s">
        <v>60</v>
      </c>
      <c r="F41" s="27" t="s">
        <v>61</v>
      </c>
      <c r="G41" s="28">
        <v>7077240.13</v>
      </c>
      <c r="H41" s="28">
        <v>1483000</v>
      </c>
      <c r="I41" s="28">
        <v>13415.38</v>
      </c>
      <c r="J41" s="28">
        <v>11594.36</v>
      </c>
      <c r="K41" s="28">
        <v>452790.85</v>
      </c>
      <c r="L41" s="28">
        <v>648868.9</v>
      </c>
      <c r="M41" s="36">
        <f t="shared" si="3"/>
        <v>439375.47</v>
      </c>
      <c r="N41" s="36">
        <f t="shared" si="4"/>
        <v>637274.54</v>
      </c>
      <c r="O41" s="28">
        <v>995407.01</v>
      </c>
      <c r="P41" s="28">
        <v>1271363.07</v>
      </c>
      <c r="Q41" s="36">
        <f t="shared" si="5"/>
        <v>542616.16</v>
      </c>
      <c r="R41" s="36">
        <f t="shared" si="6"/>
        <v>622494.17</v>
      </c>
      <c r="S41" s="28">
        <v>1803225.85</v>
      </c>
      <c r="T41" s="28">
        <v>1866097.26</v>
      </c>
      <c r="U41" s="36">
        <f t="shared" si="7"/>
        <v>807818.8400000001</v>
      </c>
      <c r="V41" s="36">
        <f t="shared" si="8"/>
        <v>594734.19</v>
      </c>
      <c r="W41" s="28">
        <v>2401493.11</v>
      </c>
      <c r="X41" s="28">
        <v>2664680.87</v>
      </c>
      <c r="Y41" s="36">
        <f t="shared" si="9"/>
        <v>598267.2599999998</v>
      </c>
      <c r="Z41" s="36">
        <f t="shared" si="10"/>
        <v>798583.6100000001</v>
      </c>
      <c r="AA41" s="28">
        <v>3102981.54</v>
      </c>
      <c r="AB41" s="28">
        <v>3043567.98</v>
      </c>
      <c r="AC41" s="36">
        <f t="shared" si="11"/>
        <v>701488.4300000002</v>
      </c>
      <c r="AD41" s="36">
        <f t="shared" si="12"/>
        <v>378887.10999999987</v>
      </c>
      <c r="AE41" s="28">
        <v>3102981.54</v>
      </c>
      <c r="AF41" s="28">
        <v>3043567.98</v>
      </c>
      <c r="AG41" s="37">
        <f t="shared" si="13"/>
        <v>-1.914724893916064</v>
      </c>
      <c r="AH41" s="38">
        <f t="shared" si="14"/>
        <v>43.84451400548988</v>
      </c>
      <c r="AI41" s="38">
        <f t="shared" si="15"/>
        <v>205.2304774106541</v>
      </c>
      <c r="AJ41" s="28">
        <v>-1</v>
      </c>
    </row>
    <row r="42" spans="2:36" ht="15">
      <c r="B42" s="29" t="s">
        <v>62</v>
      </c>
      <c r="F42" s="27" t="s">
        <v>63</v>
      </c>
      <c r="G42" s="28">
        <v>662141.06</v>
      </c>
      <c r="H42" s="28">
        <v>68000</v>
      </c>
      <c r="I42" s="28">
        <v>2795</v>
      </c>
      <c r="J42" s="28">
        <v>2600</v>
      </c>
      <c r="K42" s="28">
        <v>11463.45</v>
      </c>
      <c r="L42" s="28">
        <v>5199.66</v>
      </c>
      <c r="M42" s="36">
        <f t="shared" si="3"/>
        <v>8668.45</v>
      </c>
      <c r="N42" s="36">
        <f t="shared" si="4"/>
        <v>2599.66</v>
      </c>
      <c r="O42" s="28">
        <v>25987.11</v>
      </c>
      <c r="P42" s="28">
        <v>12976.21</v>
      </c>
      <c r="Q42" s="36">
        <f t="shared" si="5"/>
        <v>14523.66</v>
      </c>
      <c r="R42" s="36">
        <f t="shared" si="6"/>
        <v>7776.549999999999</v>
      </c>
      <c r="S42" s="28">
        <v>36685.61</v>
      </c>
      <c r="T42" s="28">
        <v>20626.39</v>
      </c>
      <c r="U42" s="36">
        <f t="shared" si="7"/>
        <v>10698.5</v>
      </c>
      <c r="V42" s="36">
        <f t="shared" si="8"/>
        <v>7650.18</v>
      </c>
      <c r="W42" s="28">
        <v>58027.49</v>
      </c>
      <c r="X42" s="28">
        <v>116293.63</v>
      </c>
      <c r="Y42" s="36">
        <f t="shared" si="9"/>
        <v>21341.879999999997</v>
      </c>
      <c r="Z42" s="36">
        <f t="shared" si="10"/>
        <v>95667.24</v>
      </c>
      <c r="AA42" s="28">
        <v>106664.8</v>
      </c>
      <c r="AB42" s="28">
        <v>121668.02</v>
      </c>
      <c r="AC42" s="36">
        <f t="shared" si="11"/>
        <v>48637.310000000005</v>
      </c>
      <c r="AD42" s="36">
        <f t="shared" si="12"/>
        <v>5374.389999999999</v>
      </c>
      <c r="AE42" s="28">
        <v>106664.8</v>
      </c>
      <c r="AF42" s="28">
        <v>121668.02</v>
      </c>
      <c r="AG42" s="37">
        <f t="shared" si="13"/>
        <v>14.065764900885766</v>
      </c>
      <c r="AH42" s="38">
        <f t="shared" si="14"/>
        <v>16.109075005860532</v>
      </c>
      <c r="AI42" s="38">
        <f t="shared" si="15"/>
        <v>178.92355882352942</v>
      </c>
      <c r="AJ42" s="28">
        <v>-1</v>
      </c>
    </row>
    <row r="43" spans="2:36" ht="15">
      <c r="B43" s="29" t="s">
        <v>64</v>
      </c>
      <c r="F43" s="27" t="s">
        <v>65</v>
      </c>
      <c r="G43" s="28">
        <v>1026603.67</v>
      </c>
      <c r="H43" s="28">
        <v>206000</v>
      </c>
      <c r="I43" s="28">
        <v>0</v>
      </c>
      <c r="J43" s="28">
        <v>0</v>
      </c>
      <c r="K43" s="28">
        <v>52498.03</v>
      </c>
      <c r="L43" s="28">
        <v>36830.16</v>
      </c>
      <c r="M43" s="36">
        <f t="shared" si="3"/>
        <v>52498.03</v>
      </c>
      <c r="N43" s="36">
        <f t="shared" si="4"/>
        <v>36830.16</v>
      </c>
      <c r="O43" s="28">
        <v>123712.6</v>
      </c>
      <c r="P43" s="28">
        <v>47526.86</v>
      </c>
      <c r="Q43" s="36">
        <f t="shared" si="5"/>
        <v>71214.57</v>
      </c>
      <c r="R43" s="36">
        <f t="shared" si="6"/>
        <v>10696.699999999997</v>
      </c>
      <c r="S43" s="28">
        <v>200883.55</v>
      </c>
      <c r="T43" s="28">
        <v>102647.19</v>
      </c>
      <c r="U43" s="36">
        <f t="shared" si="7"/>
        <v>77170.94999999998</v>
      </c>
      <c r="V43" s="36">
        <f t="shared" si="8"/>
        <v>55120.33</v>
      </c>
      <c r="W43" s="28">
        <v>234952.68</v>
      </c>
      <c r="X43" s="28">
        <v>135418.6</v>
      </c>
      <c r="Y43" s="36">
        <f t="shared" si="9"/>
        <v>34069.130000000005</v>
      </c>
      <c r="Z43" s="36">
        <f t="shared" si="10"/>
        <v>32771.41</v>
      </c>
      <c r="AA43" s="28">
        <v>292209.76</v>
      </c>
      <c r="AB43" s="28">
        <v>152903.35</v>
      </c>
      <c r="AC43" s="36">
        <f t="shared" si="11"/>
        <v>57257.080000000016</v>
      </c>
      <c r="AD43" s="36">
        <f t="shared" si="12"/>
        <v>17484.75</v>
      </c>
      <c r="AE43" s="28">
        <v>292209.76</v>
      </c>
      <c r="AF43" s="28">
        <v>152903.35</v>
      </c>
      <c r="AG43" s="37">
        <f t="shared" si="13"/>
        <v>-47.673428156540695</v>
      </c>
      <c r="AH43" s="38">
        <f t="shared" si="14"/>
        <v>28.463736156329926</v>
      </c>
      <c r="AI43" s="38">
        <f t="shared" si="15"/>
        <v>74.22492718446603</v>
      </c>
      <c r="AJ43" s="28">
        <v>-1</v>
      </c>
    </row>
    <row r="44" spans="2:36" ht="15">
      <c r="B44" s="29" t="s">
        <v>66</v>
      </c>
      <c r="F44" s="27" t="s">
        <v>67</v>
      </c>
      <c r="G44" s="28">
        <v>303619.85</v>
      </c>
      <c r="H44" s="28">
        <v>89000</v>
      </c>
      <c r="I44" s="28">
        <v>0</v>
      </c>
      <c r="J44" s="28">
        <v>0</v>
      </c>
      <c r="K44" s="28">
        <v>0</v>
      </c>
      <c r="L44" s="28">
        <v>0</v>
      </c>
      <c r="M44" s="36">
        <f t="shared" si="3"/>
        <v>0</v>
      </c>
      <c r="N44" s="36">
        <f t="shared" si="4"/>
        <v>0</v>
      </c>
      <c r="O44" s="28">
        <v>8260</v>
      </c>
      <c r="P44" s="28">
        <v>0</v>
      </c>
      <c r="Q44" s="36">
        <f t="shared" si="5"/>
        <v>8260</v>
      </c>
      <c r="R44" s="36">
        <f t="shared" si="6"/>
        <v>0</v>
      </c>
      <c r="S44" s="28">
        <v>49767.4</v>
      </c>
      <c r="T44" s="28">
        <v>0</v>
      </c>
      <c r="U44" s="36">
        <f t="shared" si="7"/>
        <v>41507.4</v>
      </c>
      <c r="V44" s="36">
        <f t="shared" si="8"/>
        <v>0</v>
      </c>
      <c r="W44" s="28">
        <v>49767.4</v>
      </c>
      <c r="X44" s="28">
        <v>0</v>
      </c>
      <c r="Y44" s="36">
        <f t="shared" si="9"/>
        <v>0</v>
      </c>
      <c r="Z44" s="36">
        <f t="shared" si="10"/>
        <v>0</v>
      </c>
      <c r="AA44" s="28">
        <v>49767.4</v>
      </c>
      <c r="AB44" s="28">
        <v>0</v>
      </c>
      <c r="AC44" s="36">
        <f t="shared" si="11"/>
        <v>0</v>
      </c>
      <c r="AD44" s="36">
        <f t="shared" si="12"/>
        <v>0</v>
      </c>
      <c r="AE44" s="28">
        <v>49767.4</v>
      </c>
      <c r="AF44" s="28">
        <v>0</v>
      </c>
      <c r="AG44" s="37">
        <f t="shared" si="13"/>
        <v>0</v>
      </c>
      <c r="AH44" s="38">
        <f t="shared" si="14"/>
        <v>16.391352541673413</v>
      </c>
      <c r="AI44" s="38">
        <f t="shared" si="15"/>
        <v>0</v>
      </c>
      <c r="AJ44" s="28">
        <v>-1</v>
      </c>
    </row>
    <row r="45" spans="2:36" ht="15">
      <c r="B45" s="29" t="s">
        <v>68</v>
      </c>
      <c r="F45" s="27" t="s">
        <v>69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>
        <f t="shared" si="3"/>
        <v>0</v>
      </c>
      <c r="N45" s="36">
        <f t="shared" si="4"/>
        <v>0</v>
      </c>
      <c r="O45" s="28">
        <v>0</v>
      </c>
      <c r="P45" s="28">
        <v>0</v>
      </c>
      <c r="Q45" s="36">
        <f t="shared" si="5"/>
        <v>0</v>
      </c>
      <c r="R45" s="36">
        <f t="shared" si="6"/>
        <v>0</v>
      </c>
      <c r="S45" s="28">
        <v>0</v>
      </c>
      <c r="T45" s="28">
        <v>0</v>
      </c>
      <c r="U45" s="36">
        <f t="shared" si="7"/>
        <v>0</v>
      </c>
      <c r="V45" s="36">
        <f t="shared" si="8"/>
        <v>0</v>
      </c>
      <c r="W45" s="28">
        <v>0</v>
      </c>
      <c r="X45" s="28">
        <v>0</v>
      </c>
      <c r="Y45" s="36">
        <f t="shared" si="9"/>
        <v>0</v>
      </c>
      <c r="Z45" s="36">
        <f t="shared" si="10"/>
        <v>0</v>
      </c>
      <c r="AA45" s="28">
        <v>0</v>
      </c>
      <c r="AB45" s="28">
        <v>0</v>
      </c>
      <c r="AC45" s="36">
        <f t="shared" si="11"/>
        <v>0</v>
      </c>
      <c r="AD45" s="36">
        <f t="shared" si="12"/>
        <v>0</v>
      </c>
      <c r="AE45" s="28">
        <v>0</v>
      </c>
      <c r="AF45" s="28">
        <v>0</v>
      </c>
      <c r="AG45" s="37">
        <f t="shared" si="13"/>
        <v>0</v>
      </c>
      <c r="AH45" s="38">
        <f t="shared" si="14"/>
        <v>0</v>
      </c>
      <c r="AI45" s="38">
        <f t="shared" si="15"/>
        <v>0</v>
      </c>
      <c r="AJ45" s="28">
        <v>-1</v>
      </c>
    </row>
    <row r="46" spans="2:36" ht="1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>
        <v>-1</v>
      </c>
    </row>
    <row r="47" spans="2:36" ht="1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>
        <v>-1</v>
      </c>
    </row>
    <row r="48" spans="2:36" ht="1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>
        <v>-1</v>
      </c>
    </row>
    <row r="49" spans="2:36" ht="1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>
        <v>-1</v>
      </c>
    </row>
    <row r="50" spans="2:36" ht="1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>
        <v>-1</v>
      </c>
    </row>
    <row r="51" spans="2:36" ht="1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>
        <v>-1</v>
      </c>
    </row>
    <row r="52" spans="2:36" ht="15">
      <c r="B52" s="29" t="s">
        <v>82</v>
      </c>
      <c r="F52" s="25" t="s">
        <v>83</v>
      </c>
      <c r="G52" s="26">
        <v>60948244.62</v>
      </c>
      <c r="H52" s="26">
        <v>48875000</v>
      </c>
      <c r="I52" s="26">
        <v>0</v>
      </c>
      <c r="J52" s="26">
        <v>8815000</v>
      </c>
      <c r="K52" s="26">
        <v>1949580.03</v>
      </c>
      <c r="L52" s="26">
        <v>10576188.51</v>
      </c>
      <c r="M52" s="26">
        <f t="shared" si="3"/>
        <v>1949580.03</v>
      </c>
      <c r="N52" s="26">
        <f t="shared" si="4"/>
        <v>1761188.5099999998</v>
      </c>
      <c r="O52" s="26">
        <v>2279744.71</v>
      </c>
      <c r="P52" s="26">
        <v>50430634.47</v>
      </c>
      <c r="Q52" s="26">
        <f t="shared" si="5"/>
        <v>330164.67999999993</v>
      </c>
      <c r="R52" s="26">
        <f t="shared" si="6"/>
        <v>39854445.96</v>
      </c>
      <c r="S52" s="26">
        <v>15631227.04</v>
      </c>
      <c r="T52" s="26">
        <v>50558610.08</v>
      </c>
      <c r="U52" s="26">
        <f t="shared" si="7"/>
        <v>13351482.329999998</v>
      </c>
      <c r="V52" s="26">
        <f t="shared" si="8"/>
        <v>127975.6099999994</v>
      </c>
      <c r="W52" s="26">
        <v>19230199.91</v>
      </c>
      <c r="X52" s="26">
        <v>52004451.77</v>
      </c>
      <c r="Y52" s="26">
        <f t="shared" si="9"/>
        <v>3598972.870000001</v>
      </c>
      <c r="Z52" s="26">
        <f t="shared" si="10"/>
        <v>1445841.690000005</v>
      </c>
      <c r="AA52" s="26">
        <v>20147697.59</v>
      </c>
      <c r="AB52" s="26">
        <v>52264356.78</v>
      </c>
      <c r="AC52" s="26">
        <f t="shared" si="11"/>
        <v>917497.6799999997</v>
      </c>
      <c r="AD52" s="26">
        <f t="shared" si="12"/>
        <v>259905.0099999979</v>
      </c>
      <c r="AE52" s="26">
        <v>20147697.59</v>
      </c>
      <c r="AF52" s="26">
        <v>52264356.78</v>
      </c>
      <c r="AG52" s="1">
        <f t="shared" si="13"/>
        <v>159.4061011017984</v>
      </c>
      <c r="AH52" s="2">
        <f t="shared" si="14"/>
        <v>33.057059666963056</v>
      </c>
      <c r="AI52" s="2">
        <f t="shared" si="15"/>
        <v>106.93474532992329</v>
      </c>
      <c r="AJ52" s="26">
        <v>-1</v>
      </c>
    </row>
    <row r="53" spans="2:36" ht="15">
      <c r="B53" s="29" t="s">
        <v>84</v>
      </c>
      <c r="F53" s="27" t="s">
        <v>85</v>
      </c>
      <c r="G53" s="28">
        <v>541000</v>
      </c>
      <c r="H53" s="28">
        <v>932000</v>
      </c>
      <c r="I53" s="28">
        <v>0</v>
      </c>
      <c r="J53" s="28">
        <v>0</v>
      </c>
      <c r="K53" s="28">
        <v>0</v>
      </c>
      <c r="L53" s="28">
        <v>103600</v>
      </c>
      <c r="M53" s="36">
        <f t="shared" si="3"/>
        <v>0</v>
      </c>
      <c r="N53" s="36">
        <f t="shared" si="4"/>
        <v>103600</v>
      </c>
      <c r="O53" s="28">
        <v>180336</v>
      </c>
      <c r="P53" s="28">
        <v>8555259.53</v>
      </c>
      <c r="Q53" s="36">
        <f t="shared" si="5"/>
        <v>180336</v>
      </c>
      <c r="R53" s="36">
        <f t="shared" si="6"/>
        <v>8451659.53</v>
      </c>
      <c r="S53" s="28">
        <v>270502</v>
      </c>
      <c r="T53" s="28">
        <v>8658859.53</v>
      </c>
      <c r="U53" s="36">
        <f t="shared" si="7"/>
        <v>90166</v>
      </c>
      <c r="V53" s="36">
        <f t="shared" si="8"/>
        <v>103600</v>
      </c>
      <c r="W53" s="28">
        <v>360668</v>
      </c>
      <c r="X53" s="28">
        <v>8762459.53</v>
      </c>
      <c r="Y53" s="36">
        <f t="shared" si="9"/>
        <v>90166</v>
      </c>
      <c r="Z53" s="36">
        <f t="shared" si="10"/>
        <v>103600</v>
      </c>
      <c r="AA53" s="28">
        <v>450834</v>
      </c>
      <c r="AB53" s="28">
        <v>8866059.53</v>
      </c>
      <c r="AC53" s="36">
        <f t="shared" si="11"/>
        <v>90166</v>
      </c>
      <c r="AD53" s="36">
        <f t="shared" si="12"/>
        <v>103600</v>
      </c>
      <c r="AE53" s="28">
        <v>450834</v>
      </c>
      <c r="AF53" s="28">
        <v>8866059.53</v>
      </c>
      <c r="AG53" s="37">
        <f t="shared" si="13"/>
        <v>1866.5907030082026</v>
      </c>
      <c r="AH53" s="38">
        <f t="shared" si="14"/>
        <v>83.33345656192238</v>
      </c>
      <c r="AI53" s="38">
        <f t="shared" si="15"/>
        <v>951.2939409871244</v>
      </c>
      <c r="AJ53" s="28">
        <v>-1</v>
      </c>
    </row>
    <row r="54" spans="2:36" ht="15">
      <c r="B54" s="29" t="s">
        <v>86</v>
      </c>
      <c r="F54" s="27" t="s">
        <v>87</v>
      </c>
      <c r="G54" s="28">
        <v>59399754.77</v>
      </c>
      <c r="H54" s="28">
        <v>47353000</v>
      </c>
      <c r="I54" s="28">
        <v>0</v>
      </c>
      <c r="J54" s="28">
        <v>8815000</v>
      </c>
      <c r="K54" s="28">
        <v>1781295.47</v>
      </c>
      <c r="L54" s="28">
        <v>10298896.45</v>
      </c>
      <c r="M54" s="36">
        <f t="shared" si="3"/>
        <v>1781295.47</v>
      </c>
      <c r="N54" s="36">
        <f t="shared" si="4"/>
        <v>1483896.4499999993</v>
      </c>
      <c r="O54" s="28">
        <v>1910995.47</v>
      </c>
      <c r="P54" s="28">
        <v>41538650.45</v>
      </c>
      <c r="Q54" s="36">
        <f t="shared" si="5"/>
        <v>129700</v>
      </c>
      <c r="R54" s="36">
        <f t="shared" si="6"/>
        <v>31239754.000000004</v>
      </c>
      <c r="S54" s="28">
        <v>15149295.47</v>
      </c>
      <c r="T54" s="28">
        <v>41538650.45</v>
      </c>
      <c r="U54" s="36">
        <f t="shared" si="7"/>
        <v>13238300</v>
      </c>
      <c r="V54" s="36">
        <f t="shared" si="8"/>
        <v>0</v>
      </c>
      <c r="W54" s="28">
        <v>18152295.47</v>
      </c>
      <c r="X54" s="28">
        <v>42797250.45</v>
      </c>
      <c r="Y54" s="36">
        <f t="shared" si="9"/>
        <v>3002999.999999998</v>
      </c>
      <c r="Z54" s="36">
        <f t="shared" si="10"/>
        <v>1258600</v>
      </c>
      <c r="AA54" s="28">
        <v>18960740.47</v>
      </c>
      <c r="AB54" s="28">
        <v>42938250.45</v>
      </c>
      <c r="AC54" s="36">
        <f t="shared" si="11"/>
        <v>808445</v>
      </c>
      <c r="AD54" s="36">
        <f t="shared" si="12"/>
        <v>141000</v>
      </c>
      <c r="AE54" s="28">
        <v>18960740.47</v>
      </c>
      <c r="AF54" s="28">
        <v>42938250.45</v>
      </c>
      <c r="AG54" s="37">
        <f t="shared" si="13"/>
        <v>126.45872147207342</v>
      </c>
      <c r="AH54" s="38">
        <f t="shared" si="14"/>
        <v>31.920570284199506</v>
      </c>
      <c r="AI54" s="38">
        <f t="shared" si="15"/>
        <v>90.67693799759256</v>
      </c>
      <c r="AJ54" s="28">
        <v>-1</v>
      </c>
    </row>
    <row r="55" spans="2:36" ht="15">
      <c r="B55" s="29" t="s">
        <v>88</v>
      </c>
      <c r="F55" s="27" t="s">
        <v>89</v>
      </c>
      <c r="G55" s="28">
        <v>852256.08</v>
      </c>
      <c r="H55" s="28">
        <v>405000</v>
      </c>
      <c r="I55" s="28">
        <v>0</v>
      </c>
      <c r="J55" s="28">
        <v>0</v>
      </c>
      <c r="K55" s="28">
        <v>22266.99</v>
      </c>
      <c r="L55" s="28">
        <v>173692.06</v>
      </c>
      <c r="M55" s="36">
        <f t="shared" si="3"/>
        <v>22266.99</v>
      </c>
      <c r="N55" s="36">
        <f t="shared" si="4"/>
        <v>173692.06</v>
      </c>
      <c r="O55" s="28">
        <v>42395.67</v>
      </c>
      <c r="P55" s="28">
        <v>196401.11</v>
      </c>
      <c r="Q55" s="36">
        <f t="shared" si="5"/>
        <v>20128.679999999997</v>
      </c>
      <c r="R55" s="36">
        <f t="shared" si="6"/>
        <v>22709.04999999999</v>
      </c>
      <c r="S55" s="28">
        <v>65412</v>
      </c>
      <c r="T55" s="28">
        <v>220776.72</v>
      </c>
      <c r="U55" s="36">
        <f t="shared" si="7"/>
        <v>23016.33</v>
      </c>
      <c r="V55" s="36">
        <f t="shared" si="8"/>
        <v>24375.610000000015</v>
      </c>
      <c r="W55" s="28">
        <v>562002.67</v>
      </c>
      <c r="X55" s="28">
        <v>242001.49</v>
      </c>
      <c r="Y55" s="36">
        <f t="shared" si="9"/>
        <v>496590.67000000004</v>
      </c>
      <c r="Z55" s="36">
        <f t="shared" si="10"/>
        <v>21224.76999999999</v>
      </c>
      <c r="AA55" s="28">
        <v>580889.35</v>
      </c>
      <c r="AB55" s="28">
        <v>257306.5</v>
      </c>
      <c r="AC55" s="36">
        <f t="shared" si="11"/>
        <v>18886.679999999935</v>
      </c>
      <c r="AD55" s="36">
        <f t="shared" si="12"/>
        <v>15305.01000000001</v>
      </c>
      <c r="AE55" s="28">
        <v>580889.35</v>
      </c>
      <c r="AF55" s="28">
        <v>257306.5</v>
      </c>
      <c r="AG55" s="37">
        <f t="shared" si="13"/>
        <v>-55.70473103010065</v>
      </c>
      <c r="AH55" s="38">
        <f t="shared" si="14"/>
        <v>68.15901506974289</v>
      </c>
      <c r="AI55" s="38">
        <f t="shared" si="15"/>
        <v>63.53246913580247</v>
      </c>
      <c r="AJ55" s="28">
        <v>-1</v>
      </c>
    </row>
    <row r="56" spans="2:36" ht="15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6">
        <f aca="true" t="shared" si="16" ref="M56:M76">K56-I56</f>
        <v>0</v>
      </c>
      <c r="N56" s="36">
        <f aca="true" t="shared" si="17" ref="N56:N76">L56-J56</f>
        <v>0</v>
      </c>
      <c r="O56" s="28">
        <v>0</v>
      </c>
      <c r="P56" s="28">
        <v>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0</v>
      </c>
      <c r="Y56" s="36">
        <f aca="true" t="shared" si="22" ref="Y56:Y76">W56-S56</f>
        <v>0</v>
      </c>
      <c r="Z56" s="36">
        <f aca="true" t="shared" si="23" ref="Z56:Z76">X56-T56</f>
        <v>0</v>
      </c>
      <c r="AA56" s="28">
        <v>0</v>
      </c>
      <c r="AB56" s="28">
        <v>0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0</v>
      </c>
      <c r="AG56" s="37">
        <f aca="true" t="shared" si="26" ref="AG56:AG87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>
        <v>-1</v>
      </c>
    </row>
    <row r="57" spans="2:36" ht="1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>
        <v>-1</v>
      </c>
    </row>
    <row r="58" spans="2:36" ht="15">
      <c r="B58" s="29" t="s">
        <v>94</v>
      </c>
      <c r="F58" s="27" t="s">
        <v>95</v>
      </c>
      <c r="G58" s="28">
        <v>155233.77</v>
      </c>
      <c r="H58" s="28">
        <v>185000</v>
      </c>
      <c r="I58" s="28">
        <v>0</v>
      </c>
      <c r="J58" s="28">
        <v>0</v>
      </c>
      <c r="K58" s="28">
        <v>146017.57</v>
      </c>
      <c r="L58" s="28">
        <v>0</v>
      </c>
      <c r="M58" s="36">
        <f t="shared" si="16"/>
        <v>146017.57</v>
      </c>
      <c r="N58" s="36">
        <f t="shared" si="17"/>
        <v>0</v>
      </c>
      <c r="O58" s="28">
        <v>146017.57</v>
      </c>
      <c r="P58" s="28">
        <v>140323.38</v>
      </c>
      <c r="Q58" s="36">
        <f t="shared" si="18"/>
        <v>0</v>
      </c>
      <c r="R58" s="36">
        <f t="shared" si="19"/>
        <v>140323.38</v>
      </c>
      <c r="S58" s="28">
        <v>146017.57</v>
      </c>
      <c r="T58" s="28">
        <v>140323.38</v>
      </c>
      <c r="U58" s="36">
        <f t="shared" si="20"/>
        <v>0</v>
      </c>
      <c r="V58" s="36">
        <f t="shared" si="21"/>
        <v>0</v>
      </c>
      <c r="W58" s="28">
        <v>155233.77</v>
      </c>
      <c r="X58" s="28">
        <v>202740.3</v>
      </c>
      <c r="Y58" s="36">
        <f t="shared" si="22"/>
        <v>9216.199999999983</v>
      </c>
      <c r="Z58" s="36">
        <f t="shared" si="23"/>
        <v>62416.919999999984</v>
      </c>
      <c r="AA58" s="28">
        <v>155233.77</v>
      </c>
      <c r="AB58" s="28">
        <v>202740.3</v>
      </c>
      <c r="AC58" s="36">
        <f t="shared" si="24"/>
        <v>0</v>
      </c>
      <c r="AD58" s="36">
        <f t="shared" si="25"/>
        <v>0</v>
      </c>
      <c r="AE58" s="28">
        <v>155233.77</v>
      </c>
      <c r="AF58" s="28">
        <v>202740.3</v>
      </c>
      <c r="AG58" s="37">
        <f t="shared" si="26"/>
        <v>30.603218616670848</v>
      </c>
      <c r="AH58" s="38">
        <f t="shared" si="27"/>
        <v>100</v>
      </c>
      <c r="AI58" s="38">
        <f t="shared" si="28"/>
        <v>109.58935135135135</v>
      </c>
      <c r="AJ58" s="28">
        <v>-1</v>
      </c>
    </row>
    <row r="59" spans="2:36" ht="1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>
        <v>-1</v>
      </c>
    </row>
    <row r="60" spans="2:36" ht="15">
      <c r="B60" s="29" t="s">
        <v>98</v>
      </c>
      <c r="F60" s="25" t="s">
        <v>99</v>
      </c>
      <c r="G60" s="26">
        <v>8064601.38</v>
      </c>
      <c r="H60" s="26">
        <v>3415000</v>
      </c>
      <c r="I60" s="26">
        <v>0</v>
      </c>
      <c r="J60" s="26">
        <v>4204.34</v>
      </c>
      <c r="K60" s="26">
        <v>0</v>
      </c>
      <c r="L60" s="26">
        <v>12015.18</v>
      </c>
      <c r="M60" s="26">
        <f t="shared" si="16"/>
        <v>0</v>
      </c>
      <c r="N60" s="26">
        <f t="shared" si="17"/>
        <v>7810.84</v>
      </c>
      <c r="O60" s="26">
        <v>67673</v>
      </c>
      <c r="P60" s="26">
        <v>86060.18</v>
      </c>
      <c r="Q60" s="26">
        <f t="shared" si="18"/>
        <v>67673</v>
      </c>
      <c r="R60" s="26">
        <f t="shared" si="19"/>
        <v>74045</v>
      </c>
      <c r="S60" s="26">
        <v>97940</v>
      </c>
      <c r="T60" s="26">
        <v>118151.46</v>
      </c>
      <c r="U60" s="26">
        <f t="shared" si="20"/>
        <v>30267</v>
      </c>
      <c r="V60" s="26">
        <f t="shared" si="21"/>
        <v>32091.280000000013</v>
      </c>
      <c r="W60" s="26">
        <v>773995.48</v>
      </c>
      <c r="X60" s="26">
        <v>1148976.98</v>
      </c>
      <c r="Y60" s="26">
        <f t="shared" si="22"/>
        <v>676055.48</v>
      </c>
      <c r="Z60" s="26">
        <f t="shared" si="23"/>
        <v>1030825.52</v>
      </c>
      <c r="AA60" s="26">
        <v>834470.48</v>
      </c>
      <c r="AB60" s="26">
        <v>1346843.06</v>
      </c>
      <c r="AC60" s="26">
        <f t="shared" si="24"/>
        <v>60475</v>
      </c>
      <c r="AD60" s="26">
        <f t="shared" si="25"/>
        <v>197866.08000000007</v>
      </c>
      <c r="AE60" s="26">
        <v>834470.48</v>
      </c>
      <c r="AF60" s="26">
        <v>1346843.06</v>
      </c>
      <c r="AG60" s="1">
        <f t="shared" si="26"/>
        <v>61.40092337358658</v>
      </c>
      <c r="AH60" s="2">
        <f t="shared" si="27"/>
        <v>10.3473245691903</v>
      </c>
      <c r="AI60" s="2">
        <f t="shared" si="28"/>
        <v>39.439035431918015</v>
      </c>
      <c r="AJ60" s="26">
        <v>-1</v>
      </c>
    </row>
    <row r="61" spans="2:36" ht="15">
      <c r="B61" s="29" t="s">
        <v>100</v>
      </c>
      <c r="F61" s="27" t="s">
        <v>101</v>
      </c>
      <c r="G61" s="32">
        <v>3493315.91</v>
      </c>
      <c r="H61" s="32">
        <v>700000</v>
      </c>
      <c r="I61" s="32">
        <v>0</v>
      </c>
      <c r="J61" s="32">
        <v>0</v>
      </c>
      <c r="K61" s="32">
        <v>0</v>
      </c>
      <c r="L61" s="32">
        <v>0</v>
      </c>
      <c r="M61" s="36">
        <f t="shared" si="16"/>
        <v>0</v>
      </c>
      <c r="N61" s="36">
        <f t="shared" si="17"/>
        <v>0</v>
      </c>
      <c r="O61" s="32">
        <v>0</v>
      </c>
      <c r="P61" s="32">
        <v>0</v>
      </c>
      <c r="Q61" s="36">
        <f t="shared" si="18"/>
        <v>0</v>
      </c>
      <c r="R61" s="36">
        <f t="shared" si="19"/>
        <v>0</v>
      </c>
      <c r="S61" s="32">
        <v>30267</v>
      </c>
      <c r="T61" s="32">
        <v>0</v>
      </c>
      <c r="U61" s="36">
        <f t="shared" si="20"/>
        <v>30267</v>
      </c>
      <c r="V61" s="36">
        <f t="shared" si="21"/>
        <v>0</v>
      </c>
      <c r="W61" s="32">
        <v>160681.04</v>
      </c>
      <c r="X61" s="32">
        <v>200104.46</v>
      </c>
      <c r="Y61" s="36">
        <f t="shared" si="22"/>
        <v>130414.04000000001</v>
      </c>
      <c r="Z61" s="36">
        <f t="shared" si="23"/>
        <v>200104.46</v>
      </c>
      <c r="AA61" s="32">
        <v>160681.04</v>
      </c>
      <c r="AB61" s="32">
        <v>337127.38</v>
      </c>
      <c r="AC61" s="36">
        <f t="shared" si="24"/>
        <v>0</v>
      </c>
      <c r="AD61" s="36">
        <f t="shared" si="25"/>
        <v>137022.92</v>
      </c>
      <c r="AE61" s="32">
        <v>160681.04</v>
      </c>
      <c r="AF61" s="32">
        <v>337127.38</v>
      </c>
      <c r="AG61" s="37">
        <f t="shared" si="26"/>
        <v>109.81154963896176</v>
      </c>
      <c r="AH61" s="38">
        <f t="shared" si="27"/>
        <v>4.59967103290123</v>
      </c>
      <c r="AI61" s="38">
        <f t="shared" si="28"/>
        <v>48.161054285714286</v>
      </c>
      <c r="AJ61" s="32">
        <v>-1</v>
      </c>
    </row>
    <row r="62" spans="2:36" ht="15">
      <c r="B62" s="29" t="s">
        <v>102</v>
      </c>
      <c r="F62" s="27" t="s">
        <v>103</v>
      </c>
      <c r="G62" s="32">
        <v>196560.86</v>
      </c>
      <c r="H62" s="32">
        <v>265000</v>
      </c>
      <c r="I62" s="32">
        <v>0</v>
      </c>
      <c r="J62" s="32">
        <v>4204.34</v>
      </c>
      <c r="K62" s="32">
        <v>0</v>
      </c>
      <c r="L62" s="32">
        <v>4204.34</v>
      </c>
      <c r="M62" s="36">
        <f t="shared" si="16"/>
        <v>0</v>
      </c>
      <c r="N62" s="36">
        <f t="shared" si="17"/>
        <v>0</v>
      </c>
      <c r="O62" s="32">
        <v>0</v>
      </c>
      <c r="P62" s="32">
        <v>4204.34</v>
      </c>
      <c r="Q62" s="36">
        <f t="shared" si="18"/>
        <v>0</v>
      </c>
      <c r="R62" s="36">
        <f t="shared" si="19"/>
        <v>0</v>
      </c>
      <c r="S62" s="32">
        <v>0</v>
      </c>
      <c r="T62" s="32">
        <v>4630.32</v>
      </c>
      <c r="U62" s="36">
        <f t="shared" si="20"/>
        <v>0</v>
      </c>
      <c r="V62" s="36">
        <f t="shared" si="21"/>
        <v>425.97999999999956</v>
      </c>
      <c r="W62" s="32">
        <v>0</v>
      </c>
      <c r="X62" s="32">
        <v>5173.12</v>
      </c>
      <c r="Y62" s="36">
        <f t="shared" si="22"/>
        <v>0</v>
      </c>
      <c r="Z62" s="36">
        <f t="shared" si="23"/>
        <v>542.8000000000002</v>
      </c>
      <c r="AA62" s="32">
        <v>0</v>
      </c>
      <c r="AB62" s="32">
        <v>5173.12</v>
      </c>
      <c r="AC62" s="36">
        <f t="shared" si="24"/>
        <v>0</v>
      </c>
      <c r="AD62" s="36">
        <f t="shared" si="25"/>
        <v>0</v>
      </c>
      <c r="AE62" s="32">
        <v>0</v>
      </c>
      <c r="AF62" s="32">
        <v>5173.12</v>
      </c>
      <c r="AG62" s="37">
        <f t="shared" si="26"/>
        <v>0</v>
      </c>
      <c r="AH62" s="38">
        <f t="shared" si="27"/>
        <v>0</v>
      </c>
      <c r="AI62" s="38">
        <f t="shared" si="28"/>
        <v>1.9521207547169812</v>
      </c>
      <c r="AJ62" s="32">
        <v>-1</v>
      </c>
    </row>
    <row r="63" spans="2:36" ht="15">
      <c r="B63" s="29" t="s">
        <v>104</v>
      </c>
      <c r="F63" s="27" t="s">
        <v>105</v>
      </c>
      <c r="G63" s="32">
        <v>402846.34</v>
      </c>
      <c r="H63" s="32">
        <v>200000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0</v>
      </c>
      <c r="Q63" s="36">
        <f t="shared" si="18"/>
        <v>0</v>
      </c>
      <c r="R63" s="36">
        <f t="shared" si="19"/>
        <v>0</v>
      </c>
      <c r="S63" s="32">
        <v>0</v>
      </c>
      <c r="T63" s="32">
        <v>0</v>
      </c>
      <c r="U63" s="36">
        <f t="shared" si="20"/>
        <v>0</v>
      </c>
      <c r="V63" s="36">
        <f t="shared" si="21"/>
        <v>0</v>
      </c>
      <c r="W63" s="32">
        <v>0</v>
      </c>
      <c r="X63" s="32">
        <v>0</v>
      </c>
      <c r="Y63" s="36">
        <f t="shared" si="22"/>
        <v>0</v>
      </c>
      <c r="Z63" s="36">
        <f t="shared" si="23"/>
        <v>0</v>
      </c>
      <c r="AA63" s="32">
        <v>0</v>
      </c>
      <c r="AB63" s="32">
        <v>0</v>
      </c>
      <c r="AC63" s="36">
        <f t="shared" si="24"/>
        <v>0</v>
      </c>
      <c r="AD63" s="36">
        <f t="shared" si="25"/>
        <v>0</v>
      </c>
      <c r="AE63" s="32">
        <v>0</v>
      </c>
      <c r="AF63" s="32">
        <v>0</v>
      </c>
      <c r="AG63" s="37">
        <f t="shared" si="26"/>
        <v>0</v>
      </c>
      <c r="AH63" s="38">
        <f t="shared" si="27"/>
        <v>0</v>
      </c>
      <c r="AI63" s="38">
        <f t="shared" si="28"/>
        <v>0</v>
      </c>
      <c r="AJ63" s="32">
        <v>-1</v>
      </c>
    </row>
    <row r="64" spans="2:36" ht="15">
      <c r="B64" s="29" t="s">
        <v>106</v>
      </c>
      <c r="F64" s="27" t="s">
        <v>107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0</v>
      </c>
      <c r="Q64" s="36">
        <f t="shared" si="18"/>
        <v>0</v>
      </c>
      <c r="R64" s="36">
        <f t="shared" si="19"/>
        <v>0</v>
      </c>
      <c r="S64" s="32">
        <v>0</v>
      </c>
      <c r="T64" s="32">
        <v>0</v>
      </c>
      <c r="U64" s="36">
        <f t="shared" si="20"/>
        <v>0</v>
      </c>
      <c r="V64" s="36">
        <f t="shared" si="21"/>
        <v>0</v>
      </c>
      <c r="W64" s="32">
        <v>0</v>
      </c>
      <c r="X64" s="32">
        <v>0</v>
      </c>
      <c r="Y64" s="36">
        <f t="shared" si="22"/>
        <v>0</v>
      </c>
      <c r="Z64" s="36">
        <f t="shared" si="23"/>
        <v>0</v>
      </c>
      <c r="AA64" s="32">
        <v>0</v>
      </c>
      <c r="AB64" s="32">
        <v>0</v>
      </c>
      <c r="AC64" s="36">
        <f t="shared" si="24"/>
        <v>0</v>
      </c>
      <c r="AD64" s="36">
        <f t="shared" si="25"/>
        <v>0</v>
      </c>
      <c r="AE64" s="32">
        <v>0</v>
      </c>
      <c r="AF64" s="32">
        <v>0</v>
      </c>
      <c r="AG64" s="37">
        <f t="shared" si="26"/>
        <v>0</v>
      </c>
      <c r="AH64" s="38">
        <f t="shared" si="27"/>
        <v>0</v>
      </c>
      <c r="AI64" s="38">
        <f t="shared" si="28"/>
        <v>0</v>
      </c>
      <c r="AJ64" s="32">
        <v>-1</v>
      </c>
    </row>
    <row r="65" spans="2:36" ht="15">
      <c r="B65" s="29" t="s">
        <v>108</v>
      </c>
      <c r="F65" s="27" t="s">
        <v>109</v>
      </c>
      <c r="G65" s="32">
        <v>8260</v>
      </c>
      <c r="H65" s="32">
        <v>150000</v>
      </c>
      <c r="I65" s="32">
        <v>0</v>
      </c>
      <c r="J65" s="32">
        <v>0</v>
      </c>
      <c r="K65" s="32">
        <v>0</v>
      </c>
      <c r="L65" s="32">
        <v>0</v>
      </c>
      <c r="M65" s="36">
        <f t="shared" si="16"/>
        <v>0</v>
      </c>
      <c r="N65" s="36">
        <f t="shared" si="17"/>
        <v>0</v>
      </c>
      <c r="O65" s="32">
        <v>0</v>
      </c>
      <c r="P65" s="32">
        <v>0</v>
      </c>
      <c r="Q65" s="36">
        <f t="shared" si="18"/>
        <v>0</v>
      </c>
      <c r="R65" s="36">
        <f t="shared" si="19"/>
        <v>0</v>
      </c>
      <c r="S65" s="32">
        <v>0</v>
      </c>
      <c r="T65" s="32">
        <v>0</v>
      </c>
      <c r="U65" s="36">
        <f t="shared" si="20"/>
        <v>0</v>
      </c>
      <c r="V65" s="36">
        <f t="shared" si="21"/>
        <v>0</v>
      </c>
      <c r="W65" s="32">
        <v>0</v>
      </c>
      <c r="X65" s="32">
        <v>0</v>
      </c>
      <c r="Y65" s="36">
        <f t="shared" si="22"/>
        <v>0</v>
      </c>
      <c r="Z65" s="36">
        <f t="shared" si="23"/>
        <v>0</v>
      </c>
      <c r="AA65" s="32">
        <v>0</v>
      </c>
      <c r="AB65" s="32">
        <v>0</v>
      </c>
      <c r="AC65" s="36">
        <f t="shared" si="24"/>
        <v>0</v>
      </c>
      <c r="AD65" s="36">
        <f t="shared" si="25"/>
        <v>0</v>
      </c>
      <c r="AE65" s="32">
        <v>0</v>
      </c>
      <c r="AF65" s="32">
        <v>0</v>
      </c>
      <c r="AG65" s="37">
        <f t="shared" si="26"/>
        <v>0</v>
      </c>
      <c r="AH65" s="38">
        <f t="shared" si="27"/>
        <v>0</v>
      </c>
      <c r="AI65" s="38">
        <f t="shared" si="28"/>
        <v>0</v>
      </c>
      <c r="AJ65" s="32">
        <v>-1</v>
      </c>
    </row>
    <row r="66" spans="2:36" ht="15">
      <c r="B66" s="29" t="s">
        <v>110</v>
      </c>
      <c r="F66" s="27" t="s">
        <v>111</v>
      </c>
      <c r="G66" s="32">
        <v>2468357.24</v>
      </c>
      <c r="H66" s="32">
        <v>1000000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0</v>
      </c>
      <c r="Q66" s="36">
        <f t="shared" si="18"/>
        <v>0</v>
      </c>
      <c r="R66" s="36">
        <f t="shared" si="19"/>
        <v>0</v>
      </c>
      <c r="S66" s="32">
        <v>0</v>
      </c>
      <c r="T66" s="32">
        <v>0</v>
      </c>
      <c r="U66" s="36">
        <f t="shared" si="20"/>
        <v>0</v>
      </c>
      <c r="V66" s="36">
        <f t="shared" si="21"/>
        <v>0</v>
      </c>
      <c r="W66" s="32">
        <v>545641.44</v>
      </c>
      <c r="X66" s="32">
        <v>777078.26</v>
      </c>
      <c r="Y66" s="36">
        <f t="shared" si="22"/>
        <v>545641.44</v>
      </c>
      <c r="Z66" s="36">
        <f t="shared" si="23"/>
        <v>777078.26</v>
      </c>
      <c r="AA66" s="32">
        <v>545641.44</v>
      </c>
      <c r="AB66" s="32">
        <v>837921.42</v>
      </c>
      <c r="AC66" s="36">
        <f t="shared" si="24"/>
        <v>0</v>
      </c>
      <c r="AD66" s="36">
        <f t="shared" si="25"/>
        <v>60843.16000000003</v>
      </c>
      <c r="AE66" s="32">
        <v>545641.44</v>
      </c>
      <c r="AF66" s="32">
        <v>837921.42</v>
      </c>
      <c r="AG66" s="37">
        <f t="shared" si="26"/>
        <v>53.56630903987061</v>
      </c>
      <c r="AH66" s="38">
        <f t="shared" si="27"/>
        <v>22.10544856140839</v>
      </c>
      <c r="AI66" s="38">
        <f t="shared" si="28"/>
        <v>83.792142</v>
      </c>
      <c r="AJ66" s="32">
        <v>-1</v>
      </c>
    </row>
    <row r="67" spans="2:36" ht="15">
      <c r="B67" s="29" t="s">
        <v>112</v>
      </c>
      <c r="F67" s="27" t="s">
        <v>113</v>
      </c>
      <c r="G67" s="32">
        <v>1495261.03</v>
      </c>
      <c r="H67" s="32">
        <v>1100000</v>
      </c>
      <c r="I67" s="32">
        <v>0</v>
      </c>
      <c r="J67" s="32">
        <v>0</v>
      </c>
      <c r="K67" s="32">
        <v>0</v>
      </c>
      <c r="L67" s="32">
        <v>7810.84</v>
      </c>
      <c r="M67" s="36">
        <f t="shared" si="16"/>
        <v>0</v>
      </c>
      <c r="N67" s="36">
        <f t="shared" si="17"/>
        <v>7810.84</v>
      </c>
      <c r="O67" s="32">
        <v>67673</v>
      </c>
      <c r="P67" s="32">
        <v>81855.84</v>
      </c>
      <c r="Q67" s="36">
        <f t="shared" si="18"/>
        <v>67673</v>
      </c>
      <c r="R67" s="36">
        <f t="shared" si="19"/>
        <v>74045</v>
      </c>
      <c r="S67" s="32">
        <v>67673</v>
      </c>
      <c r="T67" s="32">
        <v>113521.14</v>
      </c>
      <c r="U67" s="36">
        <f t="shared" si="20"/>
        <v>0</v>
      </c>
      <c r="V67" s="36">
        <f t="shared" si="21"/>
        <v>31665.300000000003</v>
      </c>
      <c r="W67" s="32">
        <v>67673</v>
      </c>
      <c r="X67" s="32">
        <v>166621.14</v>
      </c>
      <c r="Y67" s="36">
        <f t="shared" si="22"/>
        <v>0</v>
      </c>
      <c r="Z67" s="36">
        <f t="shared" si="23"/>
        <v>53100.000000000015</v>
      </c>
      <c r="AA67" s="32">
        <v>128148</v>
      </c>
      <c r="AB67" s="32">
        <v>166621.14</v>
      </c>
      <c r="AC67" s="36">
        <f t="shared" si="24"/>
        <v>60475</v>
      </c>
      <c r="AD67" s="36">
        <f t="shared" si="25"/>
        <v>0</v>
      </c>
      <c r="AE67" s="32">
        <v>128148</v>
      </c>
      <c r="AF67" s="32">
        <v>166621.14</v>
      </c>
      <c r="AG67" s="37">
        <f t="shared" si="26"/>
        <v>30.022427193557462</v>
      </c>
      <c r="AH67" s="38">
        <f t="shared" si="27"/>
        <v>8.570276187830563</v>
      </c>
      <c r="AI67" s="38">
        <f t="shared" si="28"/>
        <v>15.147376363636363</v>
      </c>
      <c r="AJ67" s="32">
        <v>-1</v>
      </c>
    </row>
    <row r="68" spans="2:36" ht="1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>
        <v>-1</v>
      </c>
    </row>
    <row r="69" spans="2:36" ht="15">
      <c r="B69" s="29" t="s">
        <v>116</v>
      </c>
      <c r="F69" s="27" t="s">
        <v>117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6">
        <f t="shared" si="16"/>
        <v>0</v>
      </c>
      <c r="N69" s="36">
        <f t="shared" si="17"/>
        <v>0</v>
      </c>
      <c r="O69" s="32">
        <v>0</v>
      </c>
      <c r="P69" s="32">
        <v>0</v>
      </c>
      <c r="Q69" s="36">
        <f t="shared" si="18"/>
        <v>0</v>
      </c>
      <c r="R69" s="36">
        <f t="shared" si="19"/>
        <v>0</v>
      </c>
      <c r="S69" s="32">
        <v>0</v>
      </c>
      <c r="T69" s="32">
        <v>0</v>
      </c>
      <c r="U69" s="36">
        <f t="shared" si="20"/>
        <v>0</v>
      </c>
      <c r="V69" s="36">
        <f t="shared" si="21"/>
        <v>0</v>
      </c>
      <c r="W69" s="32">
        <v>0</v>
      </c>
      <c r="X69" s="32">
        <v>0</v>
      </c>
      <c r="Y69" s="36">
        <f t="shared" si="22"/>
        <v>0</v>
      </c>
      <c r="Z69" s="36">
        <f t="shared" si="23"/>
        <v>0</v>
      </c>
      <c r="AA69" s="32">
        <v>0</v>
      </c>
      <c r="AB69" s="32">
        <v>0</v>
      </c>
      <c r="AC69" s="36">
        <f t="shared" si="24"/>
        <v>0</v>
      </c>
      <c r="AD69" s="36">
        <f t="shared" si="25"/>
        <v>0</v>
      </c>
      <c r="AE69" s="32">
        <v>0</v>
      </c>
      <c r="AF69" s="32">
        <v>0</v>
      </c>
      <c r="AG69" s="37">
        <f t="shared" si="26"/>
        <v>0</v>
      </c>
      <c r="AH69" s="38">
        <f t="shared" si="27"/>
        <v>0</v>
      </c>
      <c r="AI69" s="38">
        <f t="shared" si="28"/>
        <v>0</v>
      </c>
      <c r="AJ69" s="32">
        <v>-1</v>
      </c>
    </row>
    <row r="70" spans="2:36" ht="15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>
        <v>-1</v>
      </c>
    </row>
    <row r="71" spans="2:36" ht="15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0</v>
      </c>
      <c r="T71" s="32">
        <v>0</v>
      </c>
      <c r="U71" s="36">
        <f t="shared" si="20"/>
        <v>0</v>
      </c>
      <c r="V71" s="36">
        <f t="shared" si="21"/>
        <v>0</v>
      </c>
      <c r="W71" s="32">
        <v>0</v>
      </c>
      <c r="X71" s="32">
        <v>0</v>
      </c>
      <c r="Y71" s="36">
        <f t="shared" si="22"/>
        <v>0</v>
      </c>
      <c r="Z71" s="36">
        <f t="shared" si="23"/>
        <v>0</v>
      </c>
      <c r="AA71" s="32">
        <v>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0</v>
      </c>
      <c r="AF71" s="32">
        <v>0</v>
      </c>
      <c r="AG71" s="37">
        <f t="shared" si="26"/>
        <v>0</v>
      </c>
      <c r="AH71" s="38">
        <f t="shared" si="27"/>
        <v>0</v>
      </c>
      <c r="AI71" s="38">
        <f t="shared" si="28"/>
        <v>0</v>
      </c>
      <c r="AJ71" s="32">
        <v>-1</v>
      </c>
    </row>
    <row r="72" spans="2:36" ht="1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>
        <v>-1</v>
      </c>
    </row>
    <row r="73" spans="2:36" ht="1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>
        <v>-1</v>
      </c>
    </row>
    <row r="74" spans="2:36" ht="1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>
        <v>-1</v>
      </c>
    </row>
    <row r="75" spans="2:36" ht="1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>
        <v>-1</v>
      </c>
    </row>
    <row r="76" spans="2:36" ht="1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>
        <v>-1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0" r:id="rId1"/>
  <headerFooter alignWithMargins="0">
    <oddFooter>&amp;Le-bütçe "" aşaması raporudur.  (01.08.2018 12:23:08)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ZERRIN EKIZ</dc:creator>
  <cp:keywords/>
  <dc:description/>
  <cp:lastModifiedBy>ZERRIN EKIZ</cp:lastModifiedBy>
  <dcterms:created xsi:type="dcterms:W3CDTF">2018-08-01T09:23:26Z</dcterms:created>
  <dcterms:modified xsi:type="dcterms:W3CDTF">2018-08-01T09:23:26Z</dcterms:modified>
  <cp:category/>
  <cp:version/>
  <cp:contentType/>
  <cp:contentStatus/>
</cp:coreProperties>
</file>