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<sst xmlns="http://schemas.openxmlformats.org/spreadsheetml/2006/main" count="659" uniqueCount="188">
  <si>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</si>
  <si>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</si>
  <si>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</si>
  <si>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</si>
  <si>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</si>
  <si>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</si>
  <si>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</si>
  <si>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</si>
  <si>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</si>
  <si>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</si>
  <si>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</si>
  <si>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</si>
  <si>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</si>
  <si>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</si>
  <si>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</si>
  <si>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</si>
  <si>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</si>
  <si>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</si>
  <si>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</si>
  <si>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</si>
  <si>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</si>
  <si>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</si>
  <si>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</si>
  <si>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</si>
  <si>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</si>
  <si>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</si>
  <si>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</si>
  <si>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</si>
  <si>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</si>
  <si>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</si>
  <si>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</si>
  <si>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</si>
  <si>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</si>
  <si>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</si>
  <si>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</si>
  <si>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</si>
  <si>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</si>
  <si>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</si>
  <si>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</si>
  <si>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</si>
  <si>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</si>
  <si>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</si>
  <si>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</si>
  <si>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</si>
  <si>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</si>
  <si>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</si>
  <si>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</si>
  <si>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</si>
  <si>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</si>
  <si>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</si>
  <si>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</si>
  <si>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</si>
  <si>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</si>
  <si>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</si>
  <si>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</si>
  <si>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</si>
  <si>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</si>
  <si>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</si>
  <si>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</si>
  <si>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</si>
  <si>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</si>
  <si>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</si>
  <si>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</si>
  <si>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</si>
  <si>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</si>
  <si>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</si>
  <si>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</si>
  <si>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</si>
  <si>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</si>
  <si>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</si>
  <si>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</si>
  <si>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</si>
  <si>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</si>
  <si>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</si>
  <si>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</si>
  <si>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</si>
  <si>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</si>
  <si>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</si>
  <si>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</si>
  <si>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</si>
  <si>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</si>
  <si>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</si>
  <si>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</si>
  <si>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</si>
  <si>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</si>
  <si>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</si>
  <si>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</si>
  <si>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</si>
  <si>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</si>
  <si>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</si>
  <si>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</si>
  <si>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</si>
  <si>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</si>
  <si>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</si>
  <si>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</si>
  <si>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</si>
  <si>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</si>
  <si>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</si>
  <si>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</si>
  <si>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</si>
  <si>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</si>
  <si>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</si>
  <si>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</si>
  <si>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</si>
  <si>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</si>
  <si>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</si>
  <si>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</si>
  <si>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</si>
  <si>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</si>
  <si>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</si>
  <si>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</si>
  <si>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</si>
  <si>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</si>
  <si>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</si>
  <si>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</si>
  <si>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</si>
  <si>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</si>
  <si>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</si>
  <si>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</si>
  <si>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</si>
  <si>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</si>
  <si>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</si>
  <si>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</si>
  <si>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</si>
  <si>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</si>
  <si>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</si>
  <si>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</si>
  <si>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</si>
  <si>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</si>
  <si>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</si>
  <si>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</si>
  <si>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</si>
  <si>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</si>
  <si>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</si>
  <si>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</si>
  <si>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</si>
  <si>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</si>
  <si>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</si>
  <si>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</si>
  <si>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</si>
  <si>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</si>
  <si>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</si>
  <si>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</si>
  <si>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</si>
  <si>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</si>
  <si>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</si>
  <si>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</si>
  <si>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</si>
  <si>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</si>
  <si>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</si>
  <si>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</si>
  <si>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</si>
  <si>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</si>
  <si>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</si>
  <si>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</si>
  <si>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</si>
  <si>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</si>
  <si>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</si>
  <si>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</si>
  <si>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</si>
  <si>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</si>
  <si>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</si>
  <si>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</si>
  <si>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</si>
  <si>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</si>
  <si>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</si>
  <si>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</si>
  <si>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</si>
  <si>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</si>
  <si>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</si>
  <si>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</si>
  <si>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</si>
  <si>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</si>
  <si>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</si>
  <si>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</si>
  <si>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</si>
  <si>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</si>
  <si>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</si>
  <si>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</si>
  <si>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</si>
  <si>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</si>
  <si>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</si>
  <si>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</si>
  <si>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</si>
  <si>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</si>
  <si>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2018</t>
  </si>
  <si>
    <t>38.01 - YÜKSEKÖĞRETİM KURULU</t>
  </si>
  <si>
    <t>38.01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</si>
</sst>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5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0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0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72" fontId="18" fillId="0" borderId="14" xfId="60" applyNumberFormat="1" applyFont="1" applyFill="1" applyBorder="1" applyAlignment="1">
      <alignment horizontal="center" vertical="center" wrapText="1"/>
      <protection/>
    </xf>
    <xf numFmtId="1" fontId="18" fillId="0" borderId="15" xfId="60" applyNumberFormat="1" applyFont="1" applyFill="1" applyBorder="1" applyAlignment="1">
      <alignment horizontal="center" vertical="center" wrapText="1"/>
      <protection/>
    </xf>
    <xf numFmtId="0" fontId="18" fillId="0" borderId="16" xfId="60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72" fontId="17" fillId="0" borderId="14" xfId="60" applyNumberFormat="1" applyFont="1" applyFill="1" applyBorder="1" applyAlignment="1">
      <alignment horizontal="center" vertical="center" wrapText="1"/>
      <protection/>
    </xf>
    <xf numFmtId="1" fontId="19" fillId="0" borderId="15" xfId="60" applyNumberFormat="1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171"/>
  <sheetViews>
    <sheetView tabSelected="1" zoomScalePageLayoutView="0" workbookViewId="0" topLeftCell="F9">
      <selection activeCell="A1" sqref="A1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bestFit="1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7.625" style="7" bestFit="1" customWidth="1"/>
    <col min="30" max="30" width="7.25390625" style="7" bestFit="1" customWidth="1"/>
    <col min="31" max="31" width="7.75390625" style="7" bestFit="1" customWidth="1"/>
    <col min="32" max="32" width="7.375" style="7" bestFit="1" customWidth="1"/>
    <col min="33" max="33" width="6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16384" width="9.125" style="7" bestFit="1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12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12.75" hidden="1"/>
    <row r="10" ht="11.25" customHeight="1"/>
    <row r="11" spans="6:36" ht="21.75" customHeight="1">
      <c r="F11" s="63" t="s">
        <v>7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  <c r="Q11" s="63" t="s">
        <v>1</v>
      </c>
      <c r="R11" s="63" t="s">
        <v>1</v>
      </c>
      <c r="S11" s="63" t="s">
        <v>1</v>
      </c>
      <c r="T11" s="63" t="s">
        <v>1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63" t="s">
        <v>1</v>
      </c>
      <c r="AA11" s="63" t="s">
        <v>1</v>
      </c>
      <c r="AB11" s="63" t="s">
        <v>1</v>
      </c>
      <c r="AC11" s="63" t="s">
        <v>1</v>
      </c>
      <c r="AD11" s="63" t="s">
        <v>1</v>
      </c>
      <c r="AE11" s="63" t="s">
        <v>1</v>
      </c>
      <c r="AF11" s="63" t="s">
        <v>1</v>
      </c>
      <c r="AG11" s="63" t="s">
        <v>1</v>
      </c>
      <c r="AH11" s="63" t="s">
        <v>1</v>
      </c>
      <c r="AI11" s="63" t="s">
        <v>1</v>
      </c>
      <c r="AJ11" s="63" t="s">
        <v>1</v>
      </c>
    </row>
    <row r="12" ht="12.75" hidden="1"/>
    <row r="13" spans="6:36" ht="12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2017</v>
      </c>
      <c r="H14" t="str">
        <f>ButceYil</f>
        <v>2018</v>
      </c>
      <c r="I14">
        <f>ButceYil-1</f>
        <v>2017</v>
      </c>
      <c r="J14" t="str">
        <f>ButceYil</f>
        <v>2018</v>
      </c>
      <c r="K14">
        <f>ButceYil-1</f>
        <v>2017</v>
      </c>
      <c r="L14" t="str">
        <f>ButceYil</f>
        <v>2018</v>
      </c>
      <c r="M14" t="s">
        <v>1</v>
      </c>
      <c r="N14" t="s">
        <v>1</v>
      </c>
      <c r="O14">
        <f>ButceYil-1</f>
        <v>2017</v>
      </c>
      <c r="P14" t="str">
        <f>ButceYil</f>
        <v>2018</v>
      </c>
      <c r="Q14">
        <f>ButceYil-1</f>
        <v>2017</v>
      </c>
      <c r="R14" t="str">
        <f>ButceYil</f>
        <v>2018</v>
      </c>
      <c r="S14">
        <f>ButceYil-1</f>
        <v>2017</v>
      </c>
      <c r="T14" t="str">
        <f>ButceYil</f>
        <v>2018</v>
      </c>
      <c r="U14">
        <f>ButceYil-1</f>
        <v>2017</v>
      </c>
      <c r="V14" t="str">
        <f>ButceYil</f>
        <v>2018</v>
      </c>
      <c r="W14">
        <f>ButceYil-1</f>
        <v>2017</v>
      </c>
      <c r="X14" t="str">
        <f>ButceYil</f>
        <v>2018</v>
      </c>
      <c r="Y14">
        <f>ButceYil-1</f>
        <v>2017</v>
      </c>
      <c r="Z14" t="str">
        <f>ButceYil</f>
        <v>2018</v>
      </c>
      <c r="AA14">
        <f>ButceYil-1</f>
        <v>2017</v>
      </c>
      <c r="AB14" t="str">
        <f>ButceYil</f>
        <v>2018</v>
      </c>
      <c r="AC14">
        <f>ButceYil-1</f>
        <v>2017</v>
      </c>
      <c r="AD14" t="str">
        <f>ButceYil</f>
        <v>2018</v>
      </c>
      <c r="AE14">
        <f>ButceYil-1</f>
        <v>2017</v>
      </c>
      <c r="AF14" t="str">
        <f>ButceYil</f>
        <v>2018</v>
      </c>
      <c r="AG14" t="s">
        <v>1</v>
      </c>
      <c r="AH14" t="s">
        <v>1</v>
      </c>
      <c r="AI14" t="s">
        <v>1</v>
      </c>
      <c r="AJ14" t="str">
        <f>ButceYil</f>
        <v>2018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38.01</v>
      </c>
      <c r="H17" t="str">
        <f t="shared" si="0"/>
        <v>38.01</v>
      </c>
      <c r="I17" t="str">
        <f t="shared" si="0"/>
        <v>38.01</v>
      </c>
      <c r="J17" t="str">
        <f t="shared" si="0"/>
        <v>38.01</v>
      </c>
      <c r="K17" t="str">
        <f t="shared" si="0"/>
        <v>38.01</v>
      </c>
      <c r="L17" t="str">
        <f t="shared" si="0"/>
        <v>38.01</v>
      </c>
      <c r="M17" t="s">
        <v>1</v>
      </c>
      <c r="N17" t="s">
        <v>1</v>
      </c>
      <c r="O17" t="str">
        <f aca="true" t="shared" si="1" ref="O17:AF17">KurKod</f>
        <v>38.01</v>
      </c>
      <c r="P17" t="str">
        <f t="shared" si="1"/>
        <v>38.01</v>
      </c>
      <c r="Q17" t="str">
        <f t="shared" si="1"/>
        <v>38.01</v>
      </c>
      <c r="R17" t="str">
        <f t="shared" si="1"/>
        <v>38.01</v>
      </c>
      <c r="S17" t="str">
        <f t="shared" si="1"/>
        <v>38.01</v>
      </c>
      <c r="T17" t="str">
        <f t="shared" si="1"/>
        <v>38.01</v>
      </c>
      <c r="U17" t="str">
        <f t="shared" si="1"/>
        <v>38.01</v>
      </c>
      <c r="V17" t="str">
        <f t="shared" si="1"/>
        <v>38.01</v>
      </c>
      <c r="W17" t="str">
        <f t="shared" si="1"/>
        <v>38.01</v>
      </c>
      <c r="X17" t="str">
        <f t="shared" si="1"/>
        <v>38.01</v>
      </c>
      <c r="Y17" t="str">
        <f t="shared" si="1"/>
        <v>38.01</v>
      </c>
      <c r="Z17" t="str">
        <f t="shared" si="1"/>
        <v>38.01</v>
      </c>
      <c r="AA17" t="str">
        <f t="shared" si="1"/>
        <v>38.01</v>
      </c>
      <c r="AB17" t="str">
        <f t="shared" si="1"/>
        <v>38.01</v>
      </c>
      <c r="AC17" t="str">
        <f t="shared" si="1"/>
        <v>38.01</v>
      </c>
      <c r="AD17" t="str">
        <f t="shared" si="1"/>
        <v>38.01</v>
      </c>
      <c r="AE17" t="str">
        <f t="shared" si="1"/>
        <v>38.01</v>
      </c>
      <c r="AF17" t="str">
        <f t="shared" si="1"/>
        <v>38.01</v>
      </c>
      <c r="AG17" t="s">
        <v>1</v>
      </c>
      <c r="AH17" t="s">
        <v>1</v>
      </c>
      <c r="AI17" t="s">
        <v>1</v>
      </c>
      <c r="AJ17" t="str">
        <f>KurKod</f>
        <v>38.01</v>
      </c>
    </row>
    <row r="18" spans="6:32" ht="12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2018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38.01 - YÜKSEKÖĞRETİM KURULU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1" t="str">
        <f>ButceYil-1&amp;" "&amp;"GERÇEKLEŞME TOPLAMI"</f>
        <v>2017 GERÇEKLEŞME TOPLAMI</v>
      </c>
      <c r="H22" s="61" t="str">
        <f>ButceYil&amp;" "&amp;"BAŞLANGIÇ ÖDENEĞİ"</f>
        <v>2018 BAŞLANGIÇ ÖDENEĞİ</v>
      </c>
      <c r="I22" s="61" t="s">
        <v>19</v>
      </c>
      <c r="J22" s="61" t="s">
        <v>1</v>
      </c>
      <c r="K22" s="61" t="s">
        <v>20</v>
      </c>
      <c r="L22" s="61" t="s">
        <v>1</v>
      </c>
      <c r="M22" s="61" t="s">
        <v>20</v>
      </c>
      <c r="N22" s="61" t="s">
        <v>1</v>
      </c>
      <c r="O22" s="61" t="s">
        <v>21</v>
      </c>
      <c r="P22" s="61" t="s">
        <v>1</v>
      </c>
      <c r="Q22" s="61" t="s">
        <v>21</v>
      </c>
      <c r="R22" s="61" t="s">
        <v>1</v>
      </c>
      <c r="S22" s="61" t="s">
        <v>22</v>
      </c>
      <c r="T22" s="61" t="s">
        <v>1</v>
      </c>
      <c r="U22" s="61" t="s">
        <v>22</v>
      </c>
      <c r="V22" s="61" t="s">
        <v>1</v>
      </c>
      <c r="W22" s="61" t="s">
        <v>23</v>
      </c>
      <c r="X22" s="61" t="s">
        <v>1</v>
      </c>
      <c r="Y22" s="61" t="s">
        <v>23</v>
      </c>
      <c r="Z22" s="61" t="s">
        <v>1</v>
      </c>
      <c r="AA22" s="61" t="s">
        <v>24</v>
      </c>
      <c r="AB22" s="61" t="s">
        <v>1</v>
      </c>
      <c r="AC22" s="61" t="s">
        <v>24</v>
      </c>
      <c r="AD22" s="61" t="s">
        <v>1</v>
      </c>
      <c r="AE22" s="61" t="s">
        <v>25</v>
      </c>
      <c r="AF22" s="61" t="s">
        <v>1</v>
      </c>
      <c r="AG22" s="61" t="s">
        <v>26</v>
      </c>
      <c r="AH22" s="61" t="s">
        <v>27</v>
      </c>
      <c r="AI22" s="61" t="s">
        <v>1</v>
      </c>
      <c r="AJ22" s="61" t="str">
        <f>ButceYil&amp;" "&amp;"YILSONU GERÇEKLEŞME TAHMİNİ"</f>
        <v>2018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1" t="s">
        <v>1</v>
      </c>
      <c r="H23" s="61" t="s">
        <v>1</v>
      </c>
      <c r="I23" s="46">
        <f>ButceYil-1</f>
        <v>2017</v>
      </c>
      <c r="J23" s="46" t="str">
        <f>ButceYil</f>
        <v>2018</v>
      </c>
      <c r="K23" s="46">
        <f>ButceYil-1</f>
        <v>2017</v>
      </c>
      <c r="L23" s="46" t="str">
        <f>ButceYil</f>
        <v>2018</v>
      </c>
      <c r="M23" s="46">
        <f>ButceYil-1</f>
        <v>2017</v>
      </c>
      <c r="N23" s="46" t="str">
        <f>ButceYil</f>
        <v>2018</v>
      </c>
      <c r="O23" s="46">
        <f>ButceYil-1</f>
        <v>2017</v>
      </c>
      <c r="P23" s="46" t="str">
        <f>ButceYil</f>
        <v>2018</v>
      </c>
      <c r="Q23" s="46">
        <f>ButceYil-1</f>
        <v>2017</v>
      </c>
      <c r="R23" s="46" t="str">
        <f>ButceYil</f>
        <v>2018</v>
      </c>
      <c r="S23" s="46">
        <f>ButceYil-1</f>
        <v>2017</v>
      </c>
      <c r="T23" s="46" t="str">
        <f>ButceYil</f>
        <v>2018</v>
      </c>
      <c r="U23" s="46">
        <f>ButceYil-1</f>
        <v>2017</v>
      </c>
      <c r="V23" s="46" t="str">
        <f>ButceYil</f>
        <v>2018</v>
      </c>
      <c r="W23" s="46">
        <f>ButceYil-1</f>
        <v>2017</v>
      </c>
      <c r="X23" s="46" t="str">
        <f>ButceYil</f>
        <v>2018</v>
      </c>
      <c r="Y23" s="46">
        <f>ButceYil-1</f>
        <v>2017</v>
      </c>
      <c r="Z23" s="46" t="str">
        <f>ButceYil</f>
        <v>2018</v>
      </c>
      <c r="AA23" s="46">
        <f>ButceYil-1</f>
        <v>2017</v>
      </c>
      <c r="AB23" s="46" t="str">
        <f>ButceYil</f>
        <v>2018</v>
      </c>
      <c r="AC23" s="46">
        <f>ButceYil-1</f>
        <v>2017</v>
      </c>
      <c r="AD23" s="46" t="str">
        <f>ButceYil</f>
        <v>2018</v>
      </c>
      <c r="AE23" s="46">
        <f>ButceYil-1</f>
        <v>2017</v>
      </c>
      <c r="AF23" s="46" t="str">
        <f>ButceYil</f>
        <v>2018</v>
      </c>
      <c r="AG23" s="61" t="s">
        <v>1</v>
      </c>
      <c r="AH23" s="46">
        <f>ButceYil-1</f>
        <v>2017</v>
      </c>
      <c r="AI23" s="46" t="str">
        <f>ButceYil</f>
        <v>2018</v>
      </c>
      <c r="AJ23" s="61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193801934.74</v>
      </c>
      <c r="H24" s="48">
        <f t="shared" si="2"/>
        <v>98153000</v>
      </c>
      <c r="I24" s="48">
        <f t="shared" si="2"/>
        <v>106158157.42</v>
      </c>
      <c r="J24" s="48">
        <f t="shared" si="2"/>
        <v>1226833.74</v>
      </c>
      <c r="K24" s="48">
        <f t="shared" si="2"/>
        <v>123461410.77000001</v>
      </c>
      <c r="L24" s="48">
        <f t="shared" si="2"/>
        <v>3933338.6900000004</v>
      </c>
      <c r="M24" s="48">
        <f t="shared" si="2"/>
        <v>17303253.349999994</v>
      </c>
      <c r="N24" s="48">
        <f t="shared" si="2"/>
        <v>2706504.95</v>
      </c>
      <c r="O24" s="48">
        <f t="shared" si="2"/>
        <v>133090558.98</v>
      </c>
      <c r="P24" s="48">
        <f t="shared" si="2"/>
        <v>4457095.16</v>
      </c>
      <c r="Q24" s="48">
        <f t="shared" si="2"/>
        <v>9629148.209999999</v>
      </c>
      <c r="R24" s="48">
        <f t="shared" si="2"/>
        <v>523756.46999999986</v>
      </c>
      <c r="S24" s="48">
        <f t="shared" si="2"/>
        <v>137850469.57</v>
      </c>
      <c r="T24" s="48">
        <f t="shared" si="2"/>
        <v>45482000.089999996</v>
      </c>
      <c r="U24" s="48">
        <f t="shared" si="2"/>
        <v>4759910.590000001</v>
      </c>
      <c r="V24" s="48">
        <f t="shared" si="2"/>
        <v>41024904.93</v>
      </c>
      <c r="W24" s="48">
        <f t="shared" si="2"/>
        <v>148766071.54999998</v>
      </c>
      <c r="X24" s="48">
        <f t="shared" si="2"/>
        <v>62256371.25</v>
      </c>
      <c r="Y24" s="48">
        <f t="shared" si="2"/>
        <v>10915601.97999999</v>
      </c>
      <c r="Z24" s="48">
        <f t="shared" si="2"/>
        <v>16774371.159999998</v>
      </c>
      <c r="AA24" s="48">
        <f t="shared" si="2"/>
        <v>156133874.79999998</v>
      </c>
      <c r="AB24" s="48">
        <f t="shared" si="2"/>
        <v>68837334.85000001</v>
      </c>
      <c r="AC24" s="48">
        <f t="shared" si="2"/>
        <v>7367803.25</v>
      </c>
      <c r="AD24" s="48">
        <f t="shared" si="2"/>
        <v>6580963.600000005</v>
      </c>
      <c r="AE24" s="48">
        <f t="shared" si="2"/>
        <v>156133874.79999998</v>
      </c>
      <c r="AF24" s="48">
        <f t="shared" si="2"/>
        <v>68837334.85000001</v>
      </c>
      <c r="AG24" s="49">
        <f>IF(AF24=0,0,IF(AE24=0,0,(AF24-AE24)/AE24*100))</f>
        <v>-55.91133894667168</v>
      </c>
      <c r="AH24" s="49">
        <f>IF(AE24=0,0,IF(G24=0,0,AE24/G24*100))</f>
        <v>80.56363060021326</v>
      </c>
      <c r="AI24" s="49">
        <f>IF(AF24=0,0,IF(H24=0,0,AF24/H24*100))</f>
        <v>70.13268555214819</v>
      </c>
      <c r="AJ24" s="50">
        <v>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6936398.08</v>
      </c>
      <c r="H43" s="51">
        <v>536000</v>
      </c>
      <c r="I43" s="51">
        <v>309089.1</v>
      </c>
      <c r="J43" s="52">
        <v>418844.03</v>
      </c>
      <c r="K43" s="51">
        <v>665155.54</v>
      </c>
      <c r="L43" s="52">
        <v>881158.49</v>
      </c>
      <c r="M43" s="51">
        <f t="shared" si="3"/>
        <v>356066.44000000006</v>
      </c>
      <c r="N43" s="52">
        <f t="shared" si="4"/>
        <v>462314.45999999996</v>
      </c>
      <c r="O43" s="51">
        <v>989507.79</v>
      </c>
      <c r="P43" s="52">
        <v>1018155.08</v>
      </c>
      <c r="Q43" s="51">
        <f t="shared" si="5"/>
        <v>324352.25</v>
      </c>
      <c r="R43" s="52">
        <f t="shared" si="6"/>
        <v>136996.58999999997</v>
      </c>
      <c r="S43" s="51">
        <v>1293213.51</v>
      </c>
      <c r="T43" s="52">
        <v>1660905.69</v>
      </c>
      <c r="U43" s="51">
        <f t="shared" si="7"/>
        <v>303705.72</v>
      </c>
      <c r="V43" s="52">
        <f t="shared" si="8"/>
        <v>642750.61</v>
      </c>
      <c r="W43" s="51">
        <v>1603507.73</v>
      </c>
      <c r="X43" s="52">
        <v>2056641.38</v>
      </c>
      <c r="Y43" s="51">
        <f t="shared" si="9"/>
        <v>310294.22</v>
      </c>
      <c r="Z43" s="52">
        <f t="shared" si="10"/>
        <v>395735.68999999994</v>
      </c>
      <c r="AA43" s="51">
        <v>2956471.59</v>
      </c>
      <c r="AB43" s="52">
        <v>2421244.9</v>
      </c>
      <c r="AC43" s="51">
        <f t="shared" si="11"/>
        <v>1352963.8599999999</v>
      </c>
      <c r="AD43" s="52">
        <f t="shared" si="12"/>
        <v>364603.52</v>
      </c>
      <c r="AE43" s="51">
        <v>2956471.59</v>
      </c>
      <c r="AF43" s="52">
        <v>2421244.9</v>
      </c>
      <c r="AG43" s="49">
        <f t="shared" si="16"/>
        <v>-18.103562767535337</v>
      </c>
      <c r="AH43" s="49">
        <f t="shared" si="14"/>
        <v>42.62257667310813</v>
      </c>
      <c r="AI43" s="49">
        <f t="shared" si="15"/>
        <v>451.72479477611944</v>
      </c>
      <c r="AJ43" s="53">
        <v>0</v>
      </c>
    </row>
    <row r="44" spans="2:36" ht="16.5" customHeight="1">
      <c r="B44" s="7" t="s">
        <v>68</v>
      </c>
      <c r="F44" s="56" t="s">
        <v>69</v>
      </c>
      <c r="G44" s="17">
        <v>4421826.19</v>
      </c>
      <c r="H44" s="17">
        <v>506000</v>
      </c>
      <c r="I44" s="17">
        <v>124627.8</v>
      </c>
      <c r="J44" s="18">
        <v>207787.99</v>
      </c>
      <c r="K44" s="17">
        <v>245000.8</v>
      </c>
      <c r="L44" s="18">
        <v>411661.16</v>
      </c>
      <c r="M44" s="17">
        <f t="shared" si="3"/>
        <v>120372.99999999999</v>
      </c>
      <c r="N44" s="18">
        <f t="shared" si="4"/>
        <v>203873.16999999998</v>
      </c>
      <c r="O44" s="17">
        <v>360145.33</v>
      </c>
      <c r="P44" s="18">
        <v>542999.88</v>
      </c>
      <c r="Q44" s="17">
        <f t="shared" si="5"/>
        <v>115144.53000000003</v>
      </c>
      <c r="R44" s="18">
        <f t="shared" si="6"/>
        <v>131338.72000000003</v>
      </c>
      <c r="S44" s="17">
        <v>454643.33</v>
      </c>
      <c r="T44" s="18">
        <v>719053.31</v>
      </c>
      <c r="U44" s="17">
        <f t="shared" si="7"/>
        <v>94498</v>
      </c>
      <c r="V44" s="18">
        <f t="shared" si="8"/>
        <v>176053.43000000005</v>
      </c>
      <c r="W44" s="17">
        <v>556848.83</v>
      </c>
      <c r="X44" s="18">
        <v>879371.25</v>
      </c>
      <c r="Y44" s="17">
        <f t="shared" si="9"/>
        <v>102205.49999999994</v>
      </c>
      <c r="Z44" s="18">
        <f t="shared" si="10"/>
        <v>160317.93999999994</v>
      </c>
      <c r="AA44" s="17">
        <v>1701350.97</v>
      </c>
      <c r="AB44" s="18">
        <v>1008557.02</v>
      </c>
      <c r="AC44" s="17">
        <f t="shared" si="11"/>
        <v>1144502.1400000001</v>
      </c>
      <c r="AD44" s="18">
        <f t="shared" si="12"/>
        <v>129185.77000000002</v>
      </c>
      <c r="AE44" s="17">
        <v>1701350.97</v>
      </c>
      <c r="AF44" s="18">
        <v>1008557.02</v>
      </c>
      <c r="AG44" s="59">
        <f t="shared" si="16"/>
        <v>-40.72022541004576</v>
      </c>
      <c r="AH44" s="59">
        <f t="shared" si="14"/>
        <v>38.476206365768526</v>
      </c>
      <c r="AI44" s="59">
        <f t="shared" si="15"/>
        <v>199.3195691699605</v>
      </c>
      <c r="AJ44" s="55">
        <v>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2514571.89</v>
      </c>
      <c r="H49" s="17">
        <v>30000</v>
      </c>
      <c r="I49" s="17">
        <v>184461.3</v>
      </c>
      <c r="J49" s="18">
        <v>211056.04</v>
      </c>
      <c r="K49" s="17">
        <v>420154.74</v>
      </c>
      <c r="L49" s="18">
        <v>469497.33</v>
      </c>
      <c r="M49" s="17">
        <f t="shared" si="3"/>
        <v>235693.44</v>
      </c>
      <c r="N49" s="18">
        <f t="shared" si="4"/>
        <v>258441.29</v>
      </c>
      <c r="O49" s="17">
        <v>629362.46</v>
      </c>
      <c r="P49" s="18">
        <v>475155.2</v>
      </c>
      <c r="Q49" s="17">
        <f t="shared" si="5"/>
        <v>209207.71999999997</v>
      </c>
      <c r="R49" s="18">
        <f t="shared" si="6"/>
        <v>5657.869999999995</v>
      </c>
      <c r="S49" s="17">
        <v>838570.18</v>
      </c>
      <c r="T49" s="18">
        <v>941852.38</v>
      </c>
      <c r="U49" s="17">
        <f t="shared" si="7"/>
        <v>209207.7200000001</v>
      </c>
      <c r="V49" s="18">
        <f t="shared" si="8"/>
        <v>466697.18</v>
      </c>
      <c r="W49" s="17">
        <v>1046658.9</v>
      </c>
      <c r="X49" s="18">
        <v>1177270.13</v>
      </c>
      <c r="Y49" s="17">
        <f t="shared" si="9"/>
        <v>208088.71999999997</v>
      </c>
      <c r="Z49" s="18">
        <f t="shared" si="10"/>
        <v>235417.74999999988</v>
      </c>
      <c r="AA49" s="17">
        <v>1255120.62</v>
      </c>
      <c r="AB49" s="18">
        <v>1412687.88</v>
      </c>
      <c r="AC49" s="17">
        <f t="shared" si="11"/>
        <v>208461.7200000001</v>
      </c>
      <c r="AD49" s="18">
        <f t="shared" si="12"/>
        <v>235417.75</v>
      </c>
      <c r="AE49" s="17">
        <v>1255120.62</v>
      </c>
      <c r="AF49" s="18">
        <v>1412687.88</v>
      </c>
      <c r="AG49" s="59">
        <f t="shared" si="16"/>
        <v>12.553953579377875</v>
      </c>
      <c r="AH49" s="59">
        <f t="shared" si="14"/>
        <v>49.91388892047147</v>
      </c>
      <c r="AI49" s="59">
        <f t="shared" si="15"/>
        <v>4708.959599999999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46232440</v>
      </c>
      <c r="H51" s="51">
        <v>97522000</v>
      </c>
      <c r="I51" s="51">
        <v>4462927.14</v>
      </c>
      <c r="J51" s="52">
        <v>0</v>
      </c>
      <c r="K51" s="51">
        <v>9138123.67</v>
      </c>
      <c r="L51" s="52">
        <v>0</v>
      </c>
      <c r="M51" s="51">
        <f t="shared" si="3"/>
        <v>4675196.53</v>
      </c>
      <c r="N51" s="52">
        <f t="shared" si="4"/>
        <v>0</v>
      </c>
      <c r="O51" s="51">
        <v>13736329.91</v>
      </c>
      <c r="P51" s="52">
        <v>0</v>
      </c>
      <c r="Q51" s="51">
        <f t="shared" si="5"/>
        <v>4598206.24</v>
      </c>
      <c r="R51" s="52">
        <f t="shared" si="6"/>
        <v>0</v>
      </c>
      <c r="S51" s="51">
        <v>17776019.22</v>
      </c>
      <c r="T51" s="52">
        <v>0</v>
      </c>
      <c r="U51" s="51">
        <f t="shared" si="7"/>
        <v>4039689.3099999987</v>
      </c>
      <c r="V51" s="52">
        <f t="shared" si="8"/>
        <v>0</v>
      </c>
      <c r="W51" s="51">
        <v>22807957.22</v>
      </c>
      <c r="X51" s="52">
        <v>5231938</v>
      </c>
      <c r="Y51" s="51">
        <f t="shared" si="9"/>
        <v>5031938</v>
      </c>
      <c r="Z51" s="52">
        <f t="shared" si="10"/>
        <v>5231938</v>
      </c>
      <c r="AA51" s="51">
        <v>28089895.22</v>
      </c>
      <c r="AB51" s="52">
        <v>11413876</v>
      </c>
      <c r="AC51" s="51">
        <f t="shared" si="11"/>
        <v>5281938</v>
      </c>
      <c r="AD51" s="52">
        <f t="shared" si="12"/>
        <v>6181938</v>
      </c>
      <c r="AE51" s="51">
        <v>28089895.22</v>
      </c>
      <c r="AF51" s="52">
        <v>11413876</v>
      </c>
      <c r="AG51" s="49">
        <f t="shared" si="16"/>
        <v>-59.36661240418823</v>
      </c>
      <c r="AH51" s="49">
        <f t="shared" si="14"/>
        <v>60.757976909719666</v>
      </c>
      <c r="AI51" s="49">
        <f t="shared" si="15"/>
        <v>11.703898607493695</v>
      </c>
      <c r="AJ51" s="53">
        <v>0</v>
      </c>
    </row>
    <row r="52" spans="2:36" ht="16.5" customHeight="1">
      <c r="B52" s="7" t="s">
        <v>84</v>
      </c>
      <c r="F52" s="56" t="s">
        <v>85</v>
      </c>
      <c r="G52" s="17">
        <v>250000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45982440</v>
      </c>
      <c r="H53" s="17">
        <v>97522000</v>
      </c>
      <c r="I53" s="17">
        <v>4462927.14</v>
      </c>
      <c r="J53" s="18">
        <v>0</v>
      </c>
      <c r="K53" s="17">
        <v>9138123.67</v>
      </c>
      <c r="L53" s="18">
        <v>0</v>
      </c>
      <c r="M53" s="17">
        <f t="shared" si="3"/>
        <v>4675196.53</v>
      </c>
      <c r="N53" s="18">
        <f t="shared" si="4"/>
        <v>0</v>
      </c>
      <c r="O53" s="17">
        <v>13736329.91</v>
      </c>
      <c r="P53" s="18">
        <v>0</v>
      </c>
      <c r="Q53" s="17">
        <f t="shared" si="5"/>
        <v>4598206.24</v>
      </c>
      <c r="R53" s="18">
        <f t="shared" si="6"/>
        <v>0</v>
      </c>
      <c r="S53" s="17">
        <v>17776019.22</v>
      </c>
      <c r="T53" s="18">
        <v>0</v>
      </c>
      <c r="U53" s="17">
        <f t="shared" si="7"/>
        <v>4039689.3099999987</v>
      </c>
      <c r="V53" s="18">
        <f t="shared" si="8"/>
        <v>0</v>
      </c>
      <c r="W53" s="17">
        <v>22807957.22</v>
      </c>
      <c r="X53" s="18">
        <v>5231938</v>
      </c>
      <c r="Y53" s="17">
        <f t="shared" si="9"/>
        <v>5031938</v>
      </c>
      <c r="Z53" s="18">
        <f t="shared" si="10"/>
        <v>5231938</v>
      </c>
      <c r="AA53" s="17">
        <v>28089895.22</v>
      </c>
      <c r="AB53" s="18">
        <v>11413876</v>
      </c>
      <c r="AC53" s="17">
        <f t="shared" si="11"/>
        <v>5281938</v>
      </c>
      <c r="AD53" s="18">
        <f t="shared" si="12"/>
        <v>6181938</v>
      </c>
      <c r="AE53" s="17">
        <v>28089895.22</v>
      </c>
      <c r="AF53" s="18">
        <v>11413876</v>
      </c>
      <c r="AG53" s="59">
        <f t="shared" si="16"/>
        <v>-59.36661240418823</v>
      </c>
      <c r="AH53" s="59">
        <f t="shared" si="14"/>
        <v>61.088309406808335</v>
      </c>
      <c r="AI53" s="59">
        <f t="shared" si="15"/>
        <v>11.703898607493695</v>
      </c>
      <c r="AJ53" s="55">
        <v>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0</v>
      </c>
      <c r="H55" s="17">
        <v>0</v>
      </c>
      <c r="I55" s="17">
        <v>0</v>
      </c>
      <c r="J55" s="18">
        <v>0</v>
      </c>
      <c r="K55" s="17">
        <v>0</v>
      </c>
      <c r="L55" s="18">
        <v>0</v>
      </c>
      <c r="M55" s="17">
        <f t="shared" si="3"/>
        <v>0</v>
      </c>
      <c r="N55" s="18">
        <f t="shared" si="4"/>
        <v>0</v>
      </c>
      <c r="O55" s="17">
        <v>0</v>
      </c>
      <c r="P55" s="18">
        <v>0</v>
      </c>
      <c r="Q55" s="17">
        <f t="shared" si="5"/>
        <v>0</v>
      </c>
      <c r="R55" s="18">
        <f t="shared" si="6"/>
        <v>0</v>
      </c>
      <c r="S55" s="17">
        <v>0</v>
      </c>
      <c r="T55" s="18">
        <v>0</v>
      </c>
      <c r="U55" s="17">
        <f t="shared" si="7"/>
        <v>0</v>
      </c>
      <c r="V55" s="18">
        <f t="shared" si="8"/>
        <v>0</v>
      </c>
      <c r="W55" s="17">
        <v>0</v>
      </c>
      <c r="X55" s="18">
        <v>0</v>
      </c>
      <c r="Y55" s="17">
        <f t="shared" si="9"/>
        <v>0</v>
      </c>
      <c r="Z55" s="18">
        <f t="shared" si="10"/>
        <v>0</v>
      </c>
      <c r="AA55" s="17">
        <v>0</v>
      </c>
      <c r="AB55" s="18">
        <v>0</v>
      </c>
      <c r="AC55" s="17">
        <f t="shared" si="11"/>
        <v>0</v>
      </c>
      <c r="AD55" s="18">
        <f t="shared" si="12"/>
        <v>0</v>
      </c>
      <c r="AE55" s="17">
        <v>0</v>
      </c>
      <c r="AF55" s="18">
        <v>0</v>
      </c>
      <c r="AG55" s="59">
        <f t="shared" si="16"/>
        <v>0</v>
      </c>
      <c r="AH55" s="59">
        <f t="shared" si="14"/>
        <v>0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0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4"/>
        <v>0</v>
      </c>
      <c r="O56" s="17">
        <v>0</v>
      </c>
      <c r="P56" s="18">
        <v>0</v>
      </c>
      <c r="Q56" s="17">
        <f t="shared" si="5"/>
        <v>0</v>
      </c>
      <c r="R56" s="18">
        <f t="shared" si="6"/>
        <v>0</v>
      </c>
      <c r="S56" s="17">
        <v>0</v>
      </c>
      <c r="T56" s="18">
        <v>0</v>
      </c>
      <c r="U56" s="17">
        <f t="shared" si="7"/>
        <v>0</v>
      </c>
      <c r="V56" s="18">
        <f t="shared" si="8"/>
        <v>0</v>
      </c>
      <c r="W56" s="17">
        <v>0</v>
      </c>
      <c r="X56" s="18">
        <v>0</v>
      </c>
      <c r="Y56" s="17">
        <f t="shared" si="9"/>
        <v>0</v>
      </c>
      <c r="Z56" s="18">
        <f t="shared" si="10"/>
        <v>0</v>
      </c>
      <c r="AA56" s="17">
        <v>0</v>
      </c>
      <c r="AB56" s="18">
        <v>0</v>
      </c>
      <c r="AC56" s="17">
        <f t="shared" si="11"/>
        <v>0</v>
      </c>
      <c r="AD56" s="18">
        <f t="shared" si="12"/>
        <v>0</v>
      </c>
      <c r="AE56" s="17">
        <v>0</v>
      </c>
      <c r="AF56" s="18">
        <v>0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140633096.66</v>
      </c>
      <c r="H58" s="51">
        <v>95000</v>
      </c>
      <c r="I58" s="51">
        <v>101386141.18</v>
      </c>
      <c r="J58" s="52">
        <v>807989.71</v>
      </c>
      <c r="K58" s="51">
        <v>113658131.56</v>
      </c>
      <c r="L58" s="52">
        <v>3052180.2</v>
      </c>
      <c r="M58" s="51">
        <f t="shared" si="17"/>
        <v>12271990.379999995</v>
      </c>
      <c r="N58" s="52">
        <f t="shared" si="18"/>
        <v>2244190.49</v>
      </c>
      <c r="O58" s="51">
        <v>118364721.28</v>
      </c>
      <c r="P58" s="52">
        <v>3438940.08</v>
      </c>
      <c r="Q58" s="51">
        <f t="shared" si="19"/>
        <v>4706589.719999999</v>
      </c>
      <c r="R58" s="52">
        <f t="shared" si="20"/>
        <v>386759.8799999999</v>
      </c>
      <c r="S58" s="51">
        <v>118781236.84</v>
      </c>
      <c r="T58" s="52">
        <v>43821094.4</v>
      </c>
      <c r="U58" s="51">
        <f t="shared" si="21"/>
        <v>416515.5600000024</v>
      </c>
      <c r="V58" s="52">
        <f t="shared" si="22"/>
        <v>40382154.32</v>
      </c>
      <c r="W58" s="51">
        <v>124354606.6</v>
      </c>
      <c r="X58" s="52">
        <v>54967791.87</v>
      </c>
      <c r="Y58" s="51">
        <f t="shared" si="23"/>
        <v>5573369.75999999</v>
      </c>
      <c r="Z58" s="52">
        <f t="shared" si="24"/>
        <v>11146697.469999999</v>
      </c>
      <c r="AA58" s="51">
        <v>125087507.99</v>
      </c>
      <c r="AB58" s="52">
        <v>55002213.95</v>
      </c>
      <c r="AC58" s="51">
        <f t="shared" si="25"/>
        <v>732901.3900000006</v>
      </c>
      <c r="AD58" s="52">
        <f t="shared" si="26"/>
        <v>34422.08000000566</v>
      </c>
      <c r="AE58" s="51">
        <v>125087507.99</v>
      </c>
      <c r="AF58" s="52">
        <v>55002213.95</v>
      </c>
      <c r="AG58" s="49">
        <f t="shared" si="16"/>
        <v>-56.029011342685706</v>
      </c>
      <c r="AH58" s="49">
        <f t="shared" si="27"/>
        <v>88.94599561610762</v>
      </c>
      <c r="AI58" s="49">
        <f t="shared" si="28"/>
        <v>57897.06731578948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12549370.5</v>
      </c>
      <c r="H59" s="17">
        <v>90000</v>
      </c>
      <c r="I59" s="17">
        <v>1163136.29</v>
      </c>
      <c r="J59" s="18">
        <v>7.92</v>
      </c>
      <c r="K59" s="17">
        <v>1163136.29</v>
      </c>
      <c r="L59" s="18">
        <v>3015058.38</v>
      </c>
      <c r="M59" s="17">
        <f t="shared" si="17"/>
        <v>0</v>
      </c>
      <c r="N59" s="18">
        <f t="shared" si="18"/>
        <v>3015050.46</v>
      </c>
      <c r="O59" s="17">
        <v>1163136.29</v>
      </c>
      <c r="P59" s="18">
        <v>3015058.38</v>
      </c>
      <c r="Q59" s="17">
        <f t="shared" si="19"/>
        <v>0</v>
      </c>
      <c r="R59" s="18">
        <f t="shared" si="20"/>
        <v>0</v>
      </c>
      <c r="S59" s="17">
        <v>1163136.29</v>
      </c>
      <c r="T59" s="18">
        <v>3015058.38</v>
      </c>
      <c r="U59" s="17">
        <f t="shared" si="21"/>
        <v>0</v>
      </c>
      <c r="V59" s="18">
        <f t="shared" si="22"/>
        <v>0</v>
      </c>
      <c r="W59" s="17">
        <v>4534254.82</v>
      </c>
      <c r="X59" s="18">
        <v>5273947.15</v>
      </c>
      <c r="Y59" s="17">
        <f t="shared" si="23"/>
        <v>3371118.5300000003</v>
      </c>
      <c r="Z59" s="18">
        <f t="shared" si="24"/>
        <v>2258888.7700000005</v>
      </c>
      <c r="AA59" s="17">
        <v>4630034.61</v>
      </c>
      <c r="AB59" s="18">
        <v>5273947.15</v>
      </c>
      <c r="AC59" s="17">
        <f t="shared" si="25"/>
        <v>95779.79000000004</v>
      </c>
      <c r="AD59" s="18">
        <f t="shared" si="26"/>
        <v>0</v>
      </c>
      <c r="AE59" s="17">
        <v>4630034.61</v>
      </c>
      <c r="AF59" s="18">
        <v>5273947.15</v>
      </c>
      <c r="AG59" s="59">
        <f t="shared" si="16"/>
        <v>13.907294312860438</v>
      </c>
      <c r="AH59" s="59">
        <f t="shared" si="27"/>
        <v>36.894556663220676</v>
      </c>
      <c r="AI59" s="59">
        <f t="shared" si="28"/>
        <v>5859.941277777778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110209596</v>
      </c>
      <c r="H60" s="57">
        <v>0</v>
      </c>
      <c r="I60" s="57">
        <v>100000000</v>
      </c>
      <c r="J60" s="57">
        <v>0</v>
      </c>
      <c r="K60" s="57">
        <v>110209596</v>
      </c>
      <c r="L60" s="57">
        <v>0</v>
      </c>
      <c r="M60" s="17">
        <f t="shared" si="17"/>
        <v>10209596</v>
      </c>
      <c r="N60" s="18">
        <f t="shared" si="18"/>
        <v>0</v>
      </c>
      <c r="O60" s="17">
        <v>110209596</v>
      </c>
      <c r="P60" s="18">
        <v>0</v>
      </c>
      <c r="Q60" s="17">
        <f t="shared" si="19"/>
        <v>0</v>
      </c>
      <c r="R60" s="18">
        <f t="shared" si="20"/>
        <v>0</v>
      </c>
      <c r="S60" s="17">
        <v>110209596</v>
      </c>
      <c r="T60" s="18">
        <v>40000000</v>
      </c>
      <c r="U60" s="17">
        <f t="shared" si="21"/>
        <v>0</v>
      </c>
      <c r="V60" s="18">
        <f t="shared" si="22"/>
        <v>40000000</v>
      </c>
      <c r="W60" s="17">
        <v>110209596</v>
      </c>
      <c r="X60" s="18">
        <v>47500000</v>
      </c>
      <c r="Y60" s="17">
        <f t="shared" si="23"/>
        <v>0</v>
      </c>
      <c r="Z60" s="18">
        <f t="shared" si="24"/>
        <v>7500000</v>
      </c>
      <c r="AA60" s="17">
        <v>110209596</v>
      </c>
      <c r="AB60" s="18">
        <v>47500000</v>
      </c>
      <c r="AC60" s="17">
        <f t="shared" si="25"/>
        <v>0</v>
      </c>
      <c r="AD60" s="18">
        <f t="shared" si="26"/>
        <v>0</v>
      </c>
      <c r="AE60" s="17">
        <v>110209596</v>
      </c>
      <c r="AF60" s="18">
        <v>47500000</v>
      </c>
      <c r="AG60" s="59">
        <f t="shared" si="16"/>
        <v>-56.9003047611208</v>
      </c>
      <c r="AH60" s="59">
        <f t="shared" si="27"/>
        <v>100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14091.11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17">
        <f t="shared" si="17"/>
        <v>0</v>
      </c>
      <c r="N61" s="18">
        <f t="shared" si="18"/>
        <v>0</v>
      </c>
      <c r="O61" s="17">
        <v>0</v>
      </c>
      <c r="P61" s="18">
        <v>700</v>
      </c>
      <c r="Q61" s="17">
        <f t="shared" si="19"/>
        <v>0</v>
      </c>
      <c r="R61" s="18">
        <f t="shared" si="20"/>
        <v>700</v>
      </c>
      <c r="S61" s="17">
        <v>0</v>
      </c>
      <c r="T61" s="18">
        <v>5859</v>
      </c>
      <c r="U61" s="17">
        <f t="shared" si="21"/>
        <v>0</v>
      </c>
      <c r="V61" s="18">
        <f t="shared" si="22"/>
        <v>5159</v>
      </c>
      <c r="W61" s="17">
        <v>0</v>
      </c>
      <c r="X61" s="18">
        <v>9319</v>
      </c>
      <c r="Y61" s="17">
        <f t="shared" si="23"/>
        <v>0</v>
      </c>
      <c r="Z61" s="18">
        <f t="shared" si="24"/>
        <v>3460</v>
      </c>
      <c r="AA61" s="17">
        <v>1474.56</v>
      </c>
      <c r="AB61" s="18">
        <v>12529</v>
      </c>
      <c r="AC61" s="17">
        <f t="shared" si="25"/>
        <v>1474.56</v>
      </c>
      <c r="AD61" s="18">
        <f t="shared" si="26"/>
        <v>3210</v>
      </c>
      <c r="AE61" s="17">
        <v>1474.56</v>
      </c>
      <c r="AF61" s="18">
        <v>12529</v>
      </c>
      <c r="AG61" s="59">
        <f t="shared" si="16"/>
        <v>749.6771918402778</v>
      </c>
      <c r="AH61" s="59">
        <f t="shared" si="27"/>
        <v>10.464470151748158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17860039.05</v>
      </c>
      <c r="H62" s="57">
        <v>5000</v>
      </c>
      <c r="I62" s="57">
        <v>223004.89</v>
      </c>
      <c r="J62" s="57">
        <v>807981.79</v>
      </c>
      <c r="K62" s="57">
        <v>2285399.27</v>
      </c>
      <c r="L62" s="57">
        <v>37121.82</v>
      </c>
      <c r="M62" s="17">
        <f t="shared" si="17"/>
        <v>2062394.38</v>
      </c>
      <c r="N62" s="18">
        <f t="shared" si="18"/>
        <v>-770859.9700000001</v>
      </c>
      <c r="O62" s="17">
        <v>6991988.99</v>
      </c>
      <c r="P62" s="18">
        <v>423181.7</v>
      </c>
      <c r="Q62" s="17">
        <f t="shared" si="19"/>
        <v>4706589.720000001</v>
      </c>
      <c r="R62" s="18">
        <f t="shared" si="20"/>
        <v>386059.88</v>
      </c>
      <c r="S62" s="17">
        <v>7408504.55</v>
      </c>
      <c r="T62" s="18">
        <v>800177.02</v>
      </c>
      <c r="U62" s="17">
        <f t="shared" si="21"/>
        <v>416515.5599999996</v>
      </c>
      <c r="V62" s="18">
        <f t="shared" si="22"/>
        <v>376995.32</v>
      </c>
      <c r="W62" s="17">
        <v>9610755.78</v>
      </c>
      <c r="X62" s="18">
        <v>2184525.72</v>
      </c>
      <c r="Y62" s="17">
        <f t="shared" si="23"/>
        <v>2202251.2299999995</v>
      </c>
      <c r="Z62" s="18">
        <f t="shared" si="24"/>
        <v>1384348.7000000002</v>
      </c>
      <c r="AA62" s="17">
        <v>10246402.82</v>
      </c>
      <c r="AB62" s="18">
        <v>2215737.8</v>
      </c>
      <c r="AC62" s="17">
        <f t="shared" si="25"/>
        <v>635647.040000001</v>
      </c>
      <c r="AD62" s="18">
        <f t="shared" si="26"/>
        <v>31212.07999999961</v>
      </c>
      <c r="AE62" s="17">
        <v>10246402.82</v>
      </c>
      <c r="AF62" s="18">
        <v>2215737.8</v>
      </c>
      <c r="AG62" s="59">
        <f t="shared" si="16"/>
        <v>-78.37545684154549</v>
      </c>
      <c r="AH62" s="59">
        <f t="shared" si="27"/>
        <v>57.370551045911625</v>
      </c>
      <c r="AI62" s="59">
        <f t="shared" si="28"/>
        <v>44314.755999999994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7"/>
        <v>0</v>
      </c>
      <c r="N63" s="52">
        <f t="shared" si="18"/>
        <v>0</v>
      </c>
      <c r="O63" s="51">
        <v>0</v>
      </c>
      <c r="P63" s="52">
        <v>0</v>
      </c>
      <c r="Q63" s="51">
        <f t="shared" si="19"/>
        <v>0</v>
      </c>
      <c r="R63" s="52">
        <f t="shared" si="20"/>
        <v>0</v>
      </c>
      <c r="S63" s="51">
        <v>0</v>
      </c>
      <c r="T63" s="52">
        <v>0</v>
      </c>
      <c r="U63" s="51">
        <f t="shared" si="21"/>
        <v>0</v>
      </c>
      <c r="V63" s="52">
        <f t="shared" si="22"/>
        <v>0</v>
      </c>
      <c r="W63" s="51">
        <v>0</v>
      </c>
      <c r="X63" s="52">
        <v>0</v>
      </c>
      <c r="Y63" s="51">
        <f t="shared" si="23"/>
        <v>0</v>
      </c>
      <c r="Z63" s="52">
        <f t="shared" si="24"/>
        <v>0</v>
      </c>
      <c r="AA63" s="51">
        <v>0</v>
      </c>
      <c r="AB63" s="52">
        <v>0</v>
      </c>
      <c r="AC63" s="51">
        <f t="shared" si="25"/>
        <v>0</v>
      </c>
      <c r="AD63" s="52">
        <f t="shared" si="26"/>
        <v>0</v>
      </c>
      <c r="AE63" s="51">
        <v>0</v>
      </c>
      <c r="AF63" s="52">
        <v>0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7"/>
        <v>0</v>
      </c>
      <c r="N65" s="18">
        <f t="shared" si="18"/>
        <v>0</v>
      </c>
      <c r="O65" s="17">
        <v>0</v>
      </c>
      <c r="P65" s="18">
        <v>0</v>
      </c>
      <c r="Q65" s="17">
        <f t="shared" si="19"/>
        <v>0</v>
      </c>
      <c r="R65" s="18">
        <f t="shared" si="20"/>
        <v>0</v>
      </c>
      <c r="S65" s="17">
        <v>0</v>
      </c>
      <c r="T65" s="18">
        <v>0</v>
      </c>
      <c r="U65" s="17">
        <f t="shared" si="21"/>
        <v>0</v>
      </c>
      <c r="V65" s="18">
        <f t="shared" si="22"/>
        <v>0</v>
      </c>
      <c r="W65" s="17">
        <v>0</v>
      </c>
      <c r="X65" s="18">
        <v>0</v>
      </c>
      <c r="Y65" s="17">
        <f t="shared" si="23"/>
        <v>0</v>
      </c>
      <c r="Z65" s="18">
        <f t="shared" si="24"/>
        <v>0</v>
      </c>
      <c r="AA65" s="17">
        <v>0</v>
      </c>
      <c r="AB65" s="18">
        <v>0</v>
      </c>
      <c r="AC65" s="17">
        <f t="shared" si="25"/>
        <v>0</v>
      </c>
      <c r="AD65" s="18">
        <f t="shared" si="26"/>
        <v>0</v>
      </c>
      <c r="AE65" s="17">
        <v>0</v>
      </c>
      <c r="AF65" s="18">
        <v>0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12.75">
      <c r="E78" s="45" t="s">
        <v>1</v>
      </c>
    </row>
    <row r="79" ht="12.75">
      <c r="E79" s="45" t="s">
        <v>1</v>
      </c>
    </row>
    <row r="80" ht="12.75">
      <c r="E80" s="45" t="s">
        <v>1</v>
      </c>
    </row>
    <row r="81" ht="12.75">
      <c r="E81" s="45" t="s">
        <v>1</v>
      </c>
    </row>
    <row r="82" ht="12.75">
      <c r="E82" s="45" t="s">
        <v>1</v>
      </c>
    </row>
    <row r="83" ht="12.75">
      <c r="E83" s="45" t="s">
        <v>1</v>
      </c>
    </row>
    <row r="84" ht="12.75">
      <c r="E84" s="45" t="s">
        <v>1</v>
      </c>
    </row>
    <row r="85" ht="12.75">
      <c r="E85" s="45" t="s">
        <v>1</v>
      </c>
    </row>
    <row r="86" ht="12.75">
      <c r="E86" s="45" t="s">
        <v>1</v>
      </c>
    </row>
    <row r="87" ht="12.75">
      <c r="E87" s="45" t="s">
        <v>1</v>
      </c>
    </row>
    <row r="88" ht="12.75">
      <c r="E88" s="45" t="s">
        <v>1</v>
      </c>
    </row>
    <row r="89" ht="12.75">
      <c r="E89" s="45" t="s">
        <v>1</v>
      </c>
    </row>
    <row r="90" ht="12.75">
      <c r="E90" s="45" t="s">
        <v>1</v>
      </c>
    </row>
    <row r="91" ht="12.75">
      <c r="E91" s="45" t="s">
        <v>1</v>
      </c>
    </row>
    <row r="92" ht="12.75">
      <c r="E92" s="45" t="s">
        <v>1</v>
      </c>
    </row>
    <row r="93" ht="12.75">
      <c r="E93" s="45" t="s">
        <v>1</v>
      </c>
    </row>
    <row r="94" ht="12.75">
      <c r="E94" s="45" t="s">
        <v>1</v>
      </c>
    </row>
    <row r="95" ht="12.75">
      <c r="E95" s="45" t="s">
        <v>1</v>
      </c>
    </row>
    <row r="96" ht="12.75">
      <c r="E96" s="45" t="s">
        <v>1</v>
      </c>
    </row>
    <row r="97" ht="12.75">
      <c r="E97" s="45" t="s">
        <v>1</v>
      </c>
    </row>
    <row r="98" ht="12.75">
      <c r="E98" s="45" t="s">
        <v>1</v>
      </c>
    </row>
    <row r="99" ht="12.75">
      <c r="E99" s="45" t="s">
        <v>1</v>
      </c>
    </row>
    <row r="100" ht="12.75">
      <c r="E100" s="45" t="s">
        <v>1</v>
      </c>
    </row>
    <row r="101" ht="12.75">
      <c r="E101" s="45" t="s">
        <v>1</v>
      </c>
    </row>
    <row r="102" ht="12.75">
      <c r="E102" s="45" t="s">
        <v>1</v>
      </c>
    </row>
    <row r="103" ht="12.75">
      <c r="E103" s="45" t="s">
        <v>1</v>
      </c>
    </row>
    <row r="104" ht="12.75">
      <c r="E104" s="45" t="s">
        <v>1</v>
      </c>
    </row>
    <row r="105" ht="12.75">
      <c r="E105" s="45" t="s">
        <v>1</v>
      </c>
    </row>
    <row r="106" ht="12.75">
      <c r="E106" s="45" t="s">
        <v>1</v>
      </c>
    </row>
    <row r="107" ht="12.75">
      <c r="E107" s="45" t="s">
        <v>1</v>
      </c>
    </row>
    <row r="108" ht="12.75">
      <c r="E108" s="45" t="s">
        <v>1</v>
      </c>
    </row>
    <row r="109" ht="12.75">
      <c r="E109" s="45" t="s">
        <v>1</v>
      </c>
    </row>
    <row r="110" ht="12.75">
      <c r="E110" s="45" t="s">
        <v>1</v>
      </c>
    </row>
    <row r="111" ht="12.75">
      <c r="E111" s="45" t="s">
        <v>1</v>
      </c>
    </row>
    <row r="112" ht="12.75">
      <c r="E112" s="45" t="s">
        <v>1</v>
      </c>
    </row>
    <row r="113" ht="12.75">
      <c r="E113" s="45" t="s">
        <v>1</v>
      </c>
    </row>
    <row r="114" ht="12.75">
      <c r="E114" s="45" t="s">
        <v>1</v>
      </c>
    </row>
    <row r="115" ht="12.75">
      <c r="E115" s="45" t="s">
        <v>1</v>
      </c>
    </row>
    <row r="116" ht="12.75">
      <c r="E116" s="45" t="s">
        <v>1</v>
      </c>
    </row>
    <row r="117" ht="12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.75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.75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.75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.75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.75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.75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.75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.75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.75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.75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.75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.75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.75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.75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.75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.75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.75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.75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.75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sheetProtection/>
  <mergeCells count="20"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  <headerFooter alignWithMargins="0">
    <oddFooter>&amp;Le-bütçe "" aşaması raporudur.  (01.08.2018 12:22:13)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ZERRIN EKIZ</dc:creator>
  <cp:keywords/>
  <dc:description/>
  <cp:lastModifiedBy>ZERRIN EKIZ</cp:lastModifiedBy>
  <dcterms:created xsi:type="dcterms:W3CDTF">2018-08-01T09:22:47Z</dcterms:created>
  <dcterms:modified xsi:type="dcterms:W3CDTF">2018-08-01T09:22:47Z</dcterms:modified>
  <cp:category/>
  <cp:version/>
  <cp:contentType/>
  <cp:contentStatus/>
</cp:coreProperties>
</file>